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ia" sheetId="1" r:id="rId1"/>
  </sheets>
  <definedNames>
    <definedName name="_xlnm.Print_Area" localSheetId="0">'Sia'!$A$1:$I$145</definedName>
  </definedNames>
  <calcPr fullCalcOnLoad="1"/>
</workbook>
</file>

<file path=xl/sharedStrings.xml><?xml version="1.0" encoding="utf-8"?>
<sst xmlns="http://schemas.openxmlformats.org/spreadsheetml/2006/main" count="399" uniqueCount="257">
  <si>
    <t>1. Абразивный материал в кругах, диски и приспособления к ним.</t>
  </si>
  <si>
    <t>2. Абразивный материал в листах и полосках, блоки к ним.</t>
  </si>
  <si>
    <t>РАЗМЕР</t>
  </si>
  <si>
    <t>ЦЕНА, euro\шт</t>
  </si>
  <si>
    <t>Отрезной диск SIAWHELL и оправка к нему.</t>
  </si>
  <si>
    <t>230х280мм</t>
  </si>
  <si>
    <t>6 мм, 19 * 52 мм</t>
  </si>
  <si>
    <t>Фибровые круги SIAMET и диски к ним.</t>
  </si>
  <si>
    <t>Круги SCM и диски к ним (сочитает фибровый круг и волокно).</t>
  </si>
  <si>
    <t>140х230мм</t>
  </si>
  <si>
    <t>70х125мм</t>
  </si>
  <si>
    <t>6 мм</t>
  </si>
  <si>
    <t>Абразивные круги SIACAR.</t>
  </si>
  <si>
    <t>Абразивный войлок SIAVLIES (для матования поверхности).</t>
  </si>
  <si>
    <t>Абразивный материал SIACAR в полосках (для работы «по-сухому» на «липучке»).</t>
  </si>
  <si>
    <t>115х228мм, 10 отверстий</t>
  </si>
  <si>
    <t>Комплект FINIBALL (для устранения дефектов на окрашенном покрытии).</t>
  </si>
  <si>
    <t>3. Абразивный материал в листах и полосках, блоки к ним.</t>
  </si>
  <si>
    <t>4. Полировальная система SIA.</t>
  </si>
  <si>
    <t>Абразивный материал SIACAR в полосках  (для работы «по-сухому» на «липучке»).</t>
  </si>
  <si>
    <t>Круги полировальные SIAPOL.</t>
  </si>
  <si>
    <t>70х420мм, 14 отверстий</t>
  </si>
  <si>
    <t>Салфетка для удаления полироли</t>
  </si>
  <si>
    <t>70х420мм</t>
  </si>
  <si>
    <t>Пасты полировальные SIAPOL.</t>
  </si>
  <si>
    <t>Siamat</t>
  </si>
  <si>
    <t>Medium</t>
  </si>
  <si>
    <t>Fine</t>
  </si>
  <si>
    <t>Brilliant</t>
  </si>
  <si>
    <t>Easy</t>
  </si>
  <si>
    <t>Final</t>
  </si>
  <si>
    <t>Блок для ручной обработки.</t>
  </si>
  <si>
    <t>115х140мм</t>
  </si>
  <si>
    <t>Абразивный войлок SIAVLIES в листах (для матования поверхности).</t>
  </si>
  <si>
    <t>152х229мм</t>
  </si>
  <si>
    <t>5. Абразивный материал в рулонах.</t>
  </si>
  <si>
    <t>Абразивный материал  SIACAR (для работы «по-сухому»).</t>
  </si>
  <si>
    <t>115х50000мм</t>
  </si>
  <si>
    <t>Абразивный материал SIACAR (для работы «по-сухому»).</t>
  </si>
  <si>
    <t>70х50000мм</t>
  </si>
  <si>
    <t>T 8443. 0000.2</t>
  </si>
  <si>
    <t>T 4801. 0000.1</t>
  </si>
  <si>
    <t>T 6406. 0024.5</t>
  </si>
  <si>
    <t>T 6406. 0036.6</t>
  </si>
  <si>
    <t>T 6406. 0040.6</t>
  </si>
  <si>
    <t>T 6406. 0050.6</t>
  </si>
  <si>
    <t>T 6406. 0060.6</t>
  </si>
  <si>
    <t>T 6406. 0080.6</t>
  </si>
  <si>
    <t>T 6406. 0100.6</t>
  </si>
  <si>
    <t>T 6406. 0120.6</t>
  </si>
  <si>
    <t>Т 7001. 0115.8</t>
  </si>
  <si>
    <t>T 6771. 0060.4</t>
  </si>
  <si>
    <t>T 6771. 0100.4</t>
  </si>
  <si>
    <t>T 6771. 0150.4</t>
  </si>
  <si>
    <t>T 6977. 0115.8</t>
  </si>
  <si>
    <t>T 3841. 0040.1</t>
  </si>
  <si>
    <t>T 3824. 0040.8</t>
  </si>
  <si>
    <t>T 3842. 0040.1</t>
  </si>
  <si>
    <t>T 3825. 0040.8</t>
  </si>
  <si>
    <t>T 3840. 0040.8</t>
  </si>
  <si>
    <t>T 3843. 0000.1</t>
  </si>
  <si>
    <t>T 7812. 0000.1</t>
  </si>
  <si>
    <t>Т 6739. 0060.6</t>
  </si>
  <si>
    <t>Т 6739. 0080.7</t>
  </si>
  <si>
    <t>Т 6739. 0100.7</t>
  </si>
  <si>
    <t>Т 6739. 0120.7</t>
  </si>
  <si>
    <t>Т 6739. 0150.7</t>
  </si>
  <si>
    <t>Т 6739. 0180.7</t>
  </si>
  <si>
    <t>Т 6739. 0220.7</t>
  </si>
  <si>
    <t>Т 6739. 0240.7</t>
  </si>
  <si>
    <t>Т 6739. 0280.7</t>
  </si>
  <si>
    <t>Т 6739. 0320.7</t>
  </si>
  <si>
    <t>Т 6739. 0400.7</t>
  </si>
  <si>
    <t>Т 6739. 0500.7</t>
  </si>
  <si>
    <t>Т 6739. 0600.7</t>
  </si>
  <si>
    <t>Т 9001. 0800.7</t>
  </si>
  <si>
    <t>Т 4291. 1500.6</t>
  </si>
  <si>
    <t>T 7012. 0320.3</t>
  </si>
  <si>
    <t>T 7012. 0800.3</t>
  </si>
  <si>
    <t>С 7089. 0150.1</t>
  </si>
  <si>
    <t>С 7004. 0150.1</t>
  </si>
  <si>
    <t>С 7087. 0150.1</t>
  </si>
  <si>
    <t>T 7060. 0000.1</t>
  </si>
  <si>
    <t>T 6740. 0150.2</t>
  </si>
  <si>
    <t>Т 8549. 0000.1</t>
  </si>
  <si>
    <t>Т 3573. 1200.1</t>
  </si>
  <si>
    <t>Т 3573. 1500.1</t>
  </si>
  <si>
    <t>Т 3573. 2000.1</t>
  </si>
  <si>
    <t>T 6021. 0060.6</t>
  </si>
  <si>
    <t>T 6021. 0080.6</t>
  </si>
  <si>
    <t>T 6021. 0100.6</t>
  </si>
  <si>
    <t>T 6021. 0120.6</t>
  </si>
  <si>
    <t>T 6021. 0150.6</t>
  </si>
  <si>
    <t>T 6021. 0180.6</t>
  </si>
  <si>
    <t>T 6021. 0220.6</t>
  </si>
  <si>
    <t>T 6021. 0240.6</t>
  </si>
  <si>
    <t>T 6021. 0280.6</t>
  </si>
  <si>
    <t>T 6021. 0320.6</t>
  </si>
  <si>
    <t>T 6021. 0360.6</t>
  </si>
  <si>
    <t>T 6021. 0400.6</t>
  </si>
  <si>
    <t>T 6021. 0500.6</t>
  </si>
  <si>
    <t>T 6021. 0600.6</t>
  </si>
  <si>
    <t>T 6021. 0800.6</t>
  </si>
  <si>
    <t>T 6021. 1000.6</t>
  </si>
  <si>
    <t>T 6021. 1200.6</t>
  </si>
  <si>
    <t>T 3548. 1500.6</t>
  </si>
  <si>
    <t>T 3548. 2000.6</t>
  </si>
  <si>
    <t>T 3554. 1500.6</t>
  </si>
  <si>
    <t>T 3554. 2000.6</t>
  </si>
  <si>
    <t>T 6837. 0180.6</t>
  </si>
  <si>
    <t>T 6837. 0220.6</t>
  </si>
  <si>
    <t>T 6837. 0240.6</t>
  </si>
  <si>
    <t>T 6837. 0280.6</t>
  </si>
  <si>
    <t>T 6837. 0320.6</t>
  </si>
  <si>
    <t>T 6837. 0360.6</t>
  </si>
  <si>
    <t>T 6837. 0400.6</t>
  </si>
  <si>
    <t>T 6837. 0500.6</t>
  </si>
  <si>
    <t>T 6837. 0600.6</t>
  </si>
  <si>
    <t>T 6837. 0800.6</t>
  </si>
  <si>
    <t>T 6837. 1000.6</t>
  </si>
  <si>
    <t>T 6837. 1200.6</t>
  </si>
  <si>
    <t>T 7053. 0000.1</t>
  </si>
  <si>
    <t>Т 6872. 1500.7</t>
  </si>
  <si>
    <t>Т 6872. 2000.7</t>
  </si>
  <si>
    <t>Т.6836. 0040.6</t>
  </si>
  <si>
    <t>Т 6836. 0060.6</t>
  </si>
  <si>
    <t>T 6836. 0080.7</t>
  </si>
  <si>
    <t>T 6836. 0100.7</t>
  </si>
  <si>
    <t>T 6836. 0120.7</t>
  </si>
  <si>
    <t>T 6836. 0150.7</t>
  </si>
  <si>
    <t>T 6836. 0180.7</t>
  </si>
  <si>
    <t>T 6836. 0220.7</t>
  </si>
  <si>
    <t>T 6836. 0240.7</t>
  </si>
  <si>
    <t>T 6836. 0280.7</t>
  </si>
  <si>
    <t>T 6836. 0320.7</t>
  </si>
  <si>
    <t>T 6836. 0400.7</t>
  </si>
  <si>
    <t>Т 7055. 0000.1</t>
  </si>
  <si>
    <t>T 6832. 0040.6</t>
  </si>
  <si>
    <t>T 6832. 0060.6</t>
  </si>
  <si>
    <t>T 6832. 0080.7</t>
  </si>
  <si>
    <t>T 6832. 0100.7</t>
  </si>
  <si>
    <t>T 6832. 0120.7</t>
  </si>
  <si>
    <t>T 6832. 0150.7</t>
  </si>
  <si>
    <t>T 6832. 0180.7</t>
  </si>
  <si>
    <t>T 6832. 0220.7</t>
  </si>
  <si>
    <t>T 6832. 0240.7</t>
  </si>
  <si>
    <t>T 6832. 0280.7</t>
  </si>
  <si>
    <t>T 6832. 0320.7</t>
  </si>
  <si>
    <t>T 6832. 0400.7</t>
  </si>
  <si>
    <r>
      <t xml:space="preserve">ПРОДУКЦИЮ </t>
    </r>
    <r>
      <rPr>
        <b/>
        <sz val="26"/>
        <rFont val="Arial CYR"/>
        <family val="2"/>
      </rPr>
      <t>Sia</t>
    </r>
  </si>
  <si>
    <t>КУРС EURO</t>
  </si>
  <si>
    <t>МИНУС</t>
  </si>
  <si>
    <t>ПЛЮС</t>
  </si>
  <si>
    <t>d 75</t>
  </si>
  <si>
    <t>d 115мм</t>
  </si>
  <si>
    <t>d 115, M14</t>
  </si>
  <si>
    <t>d 100</t>
  </si>
  <si>
    <t>d 150</t>
  </si>
  <si>
    <t>d 200</t>
  </si>
  <si>
    <t>6 * d 90 мм</t>
  </si>
  <si>
    <t>d 150мм, 6 отверстий</t>
  </si>
  <si>
    <t>d 150мм</t>
  </si>
  <si>
    <t>d 35мм</t>
  </si>
  <si>
    <t>Диски для шлифовальных машинок и диск для ручного шлифования                                                            (под круги d 150мм).</t>
  </si>
  <si>
    <t>T 6866. 0040.6</t>
  </si>
  <si>
    <t>T 6866. 0060.6</t>
  </si>
  <si>
    <t>T 6866. 0080.7</t>
  </si>
  <si>
    <t>T 6866. 0100.7</t>
  </si>
  <si>
    <t>T 6866. 0120.7</t>
  </si>
  <si>
    <t>КОД. ГРАДАЦИЯ</t>
  </si>
  <si>
    <t>T 6866. 0150.7</t>
  </si>
  <si>
    <t>T 6866. 0180.7</t>
  </si>
  <si>
    <t>Т 6878. 0040.6</t>
  </si>
  <si>
    <t>Т 6878. 0060.6</t>
  </si>
  <si>
    <t>Т 6878. 0080.7</t>
  </si>
  <si>
    <t>Т 6878. 0100.7</t>
  </si>
  <si>
    <t>Т 6878. 0120.7</t>
  </si>
  <si>
    <t>Т 6878. 0150.7</t>
  </si>
  <si>
    <t>Т 6878. 0180.7</t>
  </si>
  <si>
    <t>Т 6878. 0220.7</t>
  </si>
  <si>
    <t>Т 6878. 0240.7</t>
  </si>
  <si>
    <t>Т 6878. 0320.7</t>
  </si>
  <si>
    <t>Т 6878. 0400.7</t>
  </si>
  <si>
    <t>T 8944. 0120.5</t>
  </si>
  <si>
    <t>T 8944. 0180.5</t>
  </si>
  <si>
    <t>T 8944. 0240.5</t>
  </si>
  <si>
    <t>T 8944. 0320.5</t>
  </si>
  <si>
    <t>T 8944. 0400.5</t>
  </si>
  <si>
    <t>T 8944. 0500.5</t>
  </si>
  <si>
    <t>Т 7058. 0100.3</t>
  </si>
  <si>
    <t>T 7058. 0180.3</t>
  </si>
  <si>
    <t>T 7058. 0320.3</t>
  </si>
  <si>
    <t>T 7058. 0800.3</t>
  </si>
  <si>
    <t>T 7058. 0000.3</t>
  </si>
  <si>
    <t>T 5033. 0040.1</t>
  </si>
  <si>
    <t>T 5033. 0060.1</t>
  </si>
  <si>
    <t>Т 5033. 0080.1</t>
  </si>
  <si>
    <t>Т 5033. 0100.1</t>
  </si>
  <si>
    <t>Т 5033. 0120.1</t>
  </si>
  <si>
    <t>Т 5033. 0150.1</t>
  </si>
  <si>
    <t>Т 5033. 0180.1</t>
  </si>
  <si>
    <t>Т 5033. 0220.1</t>
  </si>
  <si>
    <t>Т 5033. 0240.1</t>
  </si>
  <si>
    <t>Т 5033. 0280.1</t>
  </si>
  <si>
    <t>Т 5033. 0320.1</t>
  </si>
  <si>
    <t>Т 5033. 0400.1</t>
  </si>
  <si>
    <t>T 5031. 0040.1</t>
  </si>
  <si>
    <t>T 5031. 0060.1</t>
  </si>
  <si>
    <t>T 5031. 0080.1</t>
  </si>
  <si>
    <t>Т 8425. 0000.1</t>
  </si>
  <si>
    <t>T 8426. 0000.1</t>
  </si>
  <si>
    <t>T 8427. 0001.1</t>
  </si>
  <si>
    <t>T 8427. 0004.1</t>
  </si>
  <si>
    <t>Т 8461. 0000.1</t>
  </si>
  <si>
    <t>T 8559. 0001.1</t>
  </si>
  <si>
    <t>Т 8559. 0004.1</t>
  </si>
  <si>
    <t>Т 8971. 0001.1</t>
  </si>
  <si>
    <t>Т 8674. 0000.2</t>
  </si>
  <si>
    <t>Т 7026. 0000.1</t>
  </si>
  <si>
    <t>T 8424. 0002.1</t>
  </si>
  <si>
    <t>T 8424. 0003.1</t>
  </si>
  <si>
    <t>T 8424. 0004.1</t>
  </si>
  <si>
    <t>Т 8558. 0000.1</t>
  </si>
  <si>
    <t>Т 8601. 0000.1</t>
  </si>
  <si>
    <t>Т 7051. 0000.1</t>
  </si>
  <si>
    <t>Т 7050. 0000.1</t>
  </si>
  <si>
    <t>Диск d 150мм, М 14</t>
  </si>
  <si>
    <t>Из овчины d 170мм</t>
  </si>
  <si>
    <t>Мягкий d 170мм</t>
  </si>
  <si>
    <t>Жесткий d 170мм</t>
  </si>
  <si>
    <t>Диск d 90мм, М 14</t>
  </si>
  <si>
    <t>Из овчины d 100мм</t>
  </si>
  <si>
    <t>Жесткий d 100мм</t>
  </si>
  <si>
    <t>Мягкий d 100мм</t>
  </si>
  <si>
    <t xml:space="preserve">Диски SIASTRIP и оправка к ним </t>
  </si>
  <si>
    <t>(для снятия старого лакокрасочного покрытия, ржавчины, для шлифования острых углов и труднодоступных поверхностей).</t>
  </si>
  <si>
    <t>( “по-мокрому” на “липучке”).</t>
  </si>
  <si>
    <t xml:space="preserve">Абразивный материал SIAWAT в полосках и блок для него </t>
  </si>
  <si>
    <t xml:space="preserve">Абразивный матернал MICROTEC в полосках </t>
  </si>
  <si>
    <t>(для работы “по-мокрому” на “липучке”).</t>
  </si>
  <si>
    <t xml:space="preserve">Абразивный материал SIACAR в полосках и блок под него </t>
  </si>
  <si>
    <t>(“по-сухому” на “липучке”).</t>
  </si>
  <si>
    <t xml:space="preserve">Абразивный материал SIACAR в полосках </t>
  </si>
  <si>
    <t>(для работы «по-сухому» на «липучке»).</t>
  </si>
  <si>
    <t xml:space="preserve">Абразивный материал  SIAWAT FC в листах </t>
  </si>
  <si>
    <t>(для работы «по-мокрому»).</t>
  </si>
  <si>
    <t xml:space="preserve">Абразивный материал MICROTEC в листах </t>
  </si>
  <si>
    <t>(для работы “по-мокрому”).</t>
  </si>
  <si>
    <t xml:space="preserve">Диск SIARAD </t>
  </si>
  <si>
    <t>(для снятия клейких лент и наклеек с поверхности автомобиля).</t>
  </si>
  <si>
    <t xml:space="preserve">Абразивный материал SIACAR в листах </t>
  </si>
  <si>
    <t>(для работы «по-сухому» на паралоне).</t>
  </si>
  <si>
    <t>Тел/факс. (0626) 444-959, 444-960</t>
  </si>
  <si>
    <t xml:space="preserve">моб. +38 (050) 4485953 </t>
  </si>
  <si>
    <t>E-Mail: mail@autokraski.dn.ua</t>
  </si>
  <si>
    <t>http://autokraski.dn.ua</t>
  </si>
  <si>
    <t xml:space="preserve"> 01,11,2005г.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</si>
</sst>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22">
    <font>
      <sz val="10"/>
      <name val="Arial"/>
      <family val="0"/>
    </font>
    <font>
      <b/>
      <sz val="12"/>
      <name val="Courier New"/>
      <family val="3"/>
    </font>
    <font>
      <b/>
      <sz val="12"/>
      <name val="Times New Roman"/>
      <family val="1"/>
    </font>
    <font>
      <b/>
      <sz val="12"/>
      <name val="Arial Cyr"/>
      <family val="2"/>
    </font>
    <font>
      <b/>
      <i/>
      <sz val="22"/>
      <name val="Tahoma"/>
      <family val="2"/>
    </font>
    <font>
      <b/>
      <i/>
      <sz val="22"/>
      <name val="Arial CYR"/>
      <family val="2"/>
    </font>
    <font>
      <b/>
      <sz val="26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b/>
      <sz val="12"/>
      <color indexed="17"/>
      <name val="Arial Cyr"/>
      <family val="2"/>
    </font>
    <font>
      <b/>
      <sz val="11"/>
      <color indexed="17"/>
      <name val="Arial Cyr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sz val="10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2"/>
      <color indexed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/>
    </xf>
    <xf numFmtId="2" fontId="17" fillId="0" borderId="3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center" vertical="top" wrapText="1"/>
    </xf>
    <xf numFmtId="2" fontId="8" fillId="2" borderId="5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2" fontId="17" fillId="3" borderId="1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16" fillId="0" borderId="6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/>
    </xf>
    <xf numFmtId="0" fontId="17" fillId="0" borderId="7" xfId="0" applyFont="1" applyFill="1" applyBorder="1" applyAlignment="1">
      <alignment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center" vertical="top" wrapText="1"/>
    </xf>
    <xf numFmtId="2" fontId="17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/>
    </xf>
    <xf numFmtId="0" fontId="15" fillId="0" borderId="6" xfId="0" applyFont="1" applyFill="1" applyBorder="1" applyAlignment="1">
      <alignment/>
    </xf>
    <xf numFmtId="0" fontId="17" fillId="3" borderId="8" xfId="0" applyFont="1" applyFill="1" applyBorder="1" applyAlignment="1">
      <alignment horizontal="center" vertical="top" wrapText="1"/>
    </xf>
    <xf numFmtId="2" fontId="17" fillId="3" borderId="3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justify"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2" fontId="8" fillId="2" borderId="19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left" vertical="top" wrapText="1"/>
    </xf>
    <xf numFmtId="2" fontId="3" fillId="0" borderId="0" xfId="0" applyNumberFormat="1" applyFont="1" applyAlignment="1">
      <alignment horizontal="right"/>
    </xf>
    <xf numFmtId="2" fontId="21" fillId="0" borderId="0" xfId="15" applyNumberFormat="1" applyFont="1" applyAlignment="1">
      <alignment horizontal="right"/>
    </xf>
    <xf numFmtId="0" fontId="17" fillId="0" borderId="14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7" fillId="0" borderId="14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1362075</xdr:colOff>
      <xdr:row>4</xdr:row>
      <xdr:rowOff>142875</xdr:rowOff>
    </xdr:from>
    <xdr:to>
      <xdr:col>8</xdr:col>
      <xdr:colOff>457200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171575"/>
          <a:ext cx="1409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76200</xdr:rowOff>
    </xdr:from>
    <xdr:to>
      <xdr:col>1</xdr:col>
      <xdr:colOff>1933575</xdr:colOff>
      <xdr:row>3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6200"/>
          <a:ext cx="3362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view="pageBreakPreview" zoomScale="75" zoomScaleNormal="75" zoomScaleSheetLayoutView="75" workbookViewId="0" topLeftCell="A1">
      <selection activeCell="L7" sqref="L7"/>
    </sheetView>
  </sheetViews>
  <sheetFormatPr defaultColWidth="9.140625" defaultRowHeight="12.75"/>
  <cols>
    <col min="1" max="1" width="24.7109375" style="0" customWidth="1"/>
    <col min="2" max="2" width="32.7109375" style="0" customWidth="1"/>
    <col min="3" max="3" width="14.421875" style="0" hidden="1" customWidth="1"/>
    <col min="4" max="4" width="16.7109375" style="0" customWidth="1"/>
    <col min="5" max="5" width="3.8515625" style="0" customWidth="1"/>
    <col min="6" max="6" width="22.57421875" style="0" customWidth="1"/>
    <col min="7" max="7" width="34.7109375" style="0" customWidth="1"/>
    <col min="8" max="8" width="14.140625" style="0" hidden="1" customWidth="1"/>
    <col min="9" max="9" width="16.7109375" style="0" customWidth="1"/>
    <col min="10" max="10" width="13.140625" style="0" customWidth="1"/>
    <col min="11" max="11" width="0" style="0" hidden="1" customWidth="1"/>
  </cols>
  <sheetData>
    <row r="1" spans="1:9" ht="20.25" customHeight="1">
      <c r="A1" s="1"/>
      <c r="B1" s="2"/>
      <c r="C1" s="2"/>
      <c r="D1" s="2"/>
      <c r="E1" s="2"/>
      <c r="F1" s="2"/>
      <c r="G1" s="2"/>
      <c r="H1" s="2"/>
      <c r="I1" s="75" t="s">
        <v>252</v>
      </c>
    </row>
    <row r="2" spans="1:10" ht="20.25" customHeight="1">
      <c r="A2" s="1"/>
      <c r="B2" s="2"/>
      <c r="C2" s="2"/>
      <c r="D2" s="2"/>
      <c r="E2" s="2"/>
      <c r="F2" s="2"/>
      <c r="G2" s="2"/>
      <c r="H2" s="2"/>
      <c r="I2" s="75" t="s">
        <v>253</v>
      </c>
      <c r="J2" s="7" t="s">
        <v>150</v>
      </c>
    </row>
    <row r="3" spans="1:10" ht="20.25" customHeight="1">
      <c r="A3" s="1"/>
      <c r="B3" s="2"/>
      <c r="C3" s="2"/>
      <c r="D3" s="2"/>
      <c r="E3" s="2"/>
      <c r="F3" s="2"/>
      <c r="G3" s="2"/>
      <c r="H3" s="2"/>
      <c r="I3" s="75" t="s">
        <v>254</v>
      </c>
      <c r="J3" s="6">
        <v>1</v>
      </c>
    </row>
    <row r="4" spans="1:9" ht="20.25" customHeight="1">
      <c r="A4" s="1"/>
      <c r="B4" s="2"/>
      <c r="C4" s="2"/>
      <c r="D4" s="2"/>
      <c r="E4" s="2"/>
      <c r="F4" s="2"/>
      <c r="G4" s="2"/>
      <c r="H4" s="2"/>
      <c r="I4" s="76" t="s">
        <v>255</v>
      </c>
    </row>
    <row r="5" spans="1:9" ht="20.25" customHeight="1">
      <c r="A5" s="1"/>
      <c r="B5" s="2"/>
      <c r="C5" s="2"/>
      <c r="D5" s="2"/>
      <c r="E5" s="2"/>
      <c r="F5" s="2"/>
      <c r="G5" s="2"/>
      <c r="H5" s="2"/>
      <c r="I5" s="76"/>
    </row>
    <row r="6" spans="1:9" ht="27">
      <c r="A6" s="116" t="str">
        <f>IF($K$12=0,"ОПТОВЫЙ ПРЕЙСКУРАНТ ЦЕН НА ","РОЗНИЧНЫЙ ПРЕЙСКУРАНТ ЦЕН НА ")</f>
        <v>ОПТОВЫЙ ПРЕЙСКУРАНТ ЦЕН НА </v>
      </c>
      <c r="B6" s="116"/>
      <c r="C6" s="116"/>
      <c r="D6" s="116"/>
      <c r="E6" s="116"/>
      <c r="F6" s="116"/>
      <c r="G6" s="116"/>
      <c r="H6" s="116"/>
      <c r="I6" s="116"/>
    </row>
    <row r="7" spans="1:9" ht="33.75">
      <c r="A7" s="117" t="s">
        <v>149</v>
      </c>
      <c r="B7" s="117"/>
      <c r="C7" s="117"/>
      <c r="D7" s="117"/>
      <c r="E7" s="117"/>
      <c r="F7" s="117"/>
      <c r="G7" s="117"/>
      <c r="H7" s="117"/>
      <c r="I7" s="117"/>
    </row>
    <row r="8" spans="1:9" ht="9" customHeight="1">
      <c r="A8" s="3"/>
      <c r="B8" s="2"/>
      <c r="C8" s="2"/>
      <c r="D8" s="2"/>
      <c r="E8" s="2"/>
      <c r="F8" s="2"/>
      <c r="G8" s="2"/>
      <c r="H8" s="2"/>
      <c r="I8" s="2"/>
    </row>
    <row r="9" spans="1:9" ht="15">
      <c r="A9" s="5" t="str">
        <f>IF($J$3=1,"Внимание! Цены указаны в EURO","Внимание! Цены указаны в ГРН")</f>
        <v>Внимание! Цены указаны в EURO</v>
      </c>
      <c r="B9" s="2"/>
      <c r="C9" s="2"/>
      <c r="D9" s="2"/>
      <c r="E9" s="2"/>
      <c r="F9" s="2"/>
      <c r="G9" s="2"/>
      <c r="H9" s="2"/>
      <c r="I9" s="4" t="s">
        <v>256</v>
      </c>
    </row>
    <row r="10" spans="1:9" ht="10.5" customHeight="1" thickBot="1">
      <c r="A10" s="3"/>
      <c r="B10" s="2"/>
      <c r="C10" s="2"/>
      <c r="D10" s="2"/>
      <c r="E10" s="2"/>
      <c r="F10" s="2"/>
      <c r="G10" s="2"/>
      <c r="H10" s="2"/>
      <c r="I10" s="2"/>
    </row>
    <row r="11" spans="1:11" ht="16.5" thickBot="1">
      <c r="A11" s="86" t="s">
        <v>0</v>
      </c>
      <c r="B11" s="87"/>
      <c r="C11" s="87"/>
      <c r="D11" s="88"/>
      <c r="E11" s="12"/>
      <c r="F11" s="86" t="s">
        <v>1</v>
      </c>
      <c r="G11" s="87"/>
      <c r="H11" s="87"/>
      <c r="I11" s="88"/>
      <c r="J11" s="8" t="s">
        <v>151</v>
      </c>
      <c r="K11" s="9" t="s">
        <v>152</v>
      </c>
    </row>
    <row r="12" spans="1:11" ht="15.75" thickBot="1">
      <c r="A12" s="30"/>
      <c r="B12" s="12"/>
      <c r="C12" s="12"/>
      <c r="D12" s="31"/>
      <c r="E12" s="12"/>
      <c r="F12" s="46"/>
      <c r="G12" s="12"/>
      <c r="H12" s="12"/>
      <c r="I12" s="31"/>
      <c r="J12" s="10">
        <v>0</v>
      </c>
      <c r="K12" s="11">
        <v>0</v>
      </c>
    </row>
    <row r="13" spans="1:9" ht="30.75" thickBot="1">
      <c r="A13" s="65" t="s">
        <v>169</v>
      </c>
      <c r="B13" s="66" t="s">
        <v>2</v>
      </c>
      <c r="C13" s="67" t="s">
        <v>3</v>
      </c>
      <c r="D13" s="24" t="str">
        <f>IF($J$3=1,"Цена, EURO","Цена, ГРН")</f>
        <v>Цена, EURO</v>
      </c>
      <c r="E13" s="44"/>
      <c r="F13" s="65" t="s">
        <v>169</v>
      </c>
      <c r="G13" s="66" t="s">
        <v>2</v>
      </c>
      <c r="H13" s="68" t="s">
        <v>3</v>
      </c>
      <c r="I13" s="24" t="str">
        <f>IF($J$3=1,"Цена, EURO","Цена, ГРН")</f>
        <v>Цена, EURO</v>
      </c>
    </row>
    <row r="14" spans="1:9" ht="13.5" thickBot="1">
      <c r="A14" s="32"/>
      <c r="B14" s="13"/>
      <c r="C14" s="13"/>
      <c r="D14" s="33"/>
      <c r="E14" s="13"/>
      <c r="F14" s="46"/>
      <c r="G14" s="12"/>
      <c r="H14" s="12"/>
      <c r="I14" s="31"/>
    </row>
    <row r="15" spans="1:9" s="21" customFormat="1" ht="15">
      <c r="A15" s="113" t="s">
        <v>4</v>
      </c>
      <c r="B15" s="114"/>
      <c r="C15" s="114"/>
      <c r="D15" s="115"/>
      <c r="E15" s="15"/>
      <c r="F15" s="80" t="s">
        <v>244</v>
      </c>
      <c r="G15" s="81"/>
      <c r="H15" s="81"/>
      <c r="I15" s="82"/>
    </row>
    <row r="16" spans="1:9" s="21" customFormat="1" ht="15">
      <c r="A16" s="34" t="s">
        <v>40</v>
      </c>
      <c r="B16" s="25" t="s">
        <v>153</v>
      </c>
      <c r="C16" s="26">
        <v>1.9</v>
      </c>
      <c r="D16" s="17">
        <f>IF($K$12=0,(C16-C16/100*$J$12)*$J$3,ROUND((C16-C16/100*$J$12+((C16-C16/100*$J$12)/100*$K$12))*$J$3,0))</f>
        <v>1.9</v>
      </c>
      <c r="E16" s="15"/>
      <c r="F16" s="71" t="s">
        <v>245</v>
      </c>
      <c r="G16" s="72"/>
      <c r="H16" s="72"/>
      <c r="I16" s="73"/>
    </row>
    <row r="17" spans="1:9" s="21" customFormat="1" ht="14.25">
      <c r="A17" s="34" t="s">
        <v>41</v>
      </c>
      <c r="B17" s="25" t="s">
        <v>6</v>
      </c>
      <c r="C17" s="26">
        <v>4.9</v>
      </c>
      <c r="D17" s="17">
        <f>IF($K$12=0,(C17-C17/100*$J$12)*$J$3,ROUND((C17-C17/100*$J$12+((C17-C17/100*$J$12)/100*$K$12))*$J$3,0))</f>
        <v>4.9</v>
      </c>
      <c r="E17" s="15"/>
      <c r="F17" s="47" t="s">
        <v>88</v>
      </c>
      <c r="G17" s="27" t="s">
        <v>5</v>
      </c>
      <c r="H17" s="27">
        <v>0.46</v>
      </c>
      <c r="I17" s="48">
        <f>IF($K$12=0,(H17-H17/100*$J$12)*$J$3,ROUND((H17-H17/100*$J$12+((H17-H17/100*$J$12)/100*$K$12))*$J$3,0))</f>
        <v>0.46</v>
      </c>
    </row>
    <row r="18" spans="1:9" s="21" customFormat="1" ht="15" thickBot="1">
      <c r="A18" s="107"/>
      <c r="B18" s="108"/>
      <c r="C18" s="108"/>
      <c r="D18" s="109"/>
      <c r="E18" s="29"/>
      <c r="F18" s="49" t="s">
        <v>89</v>
      </c>
      <c r="G18" s="27" t="s">
        <v>5</v>
      </c>
      <c r="H18" s="27">
        <v>0.41</v>
      </c>
      <c r="I18" s="48">
        <f aca="true" t="shared" si="0" ref="I18:I33">IF($K$12=0,(H18-H18/100*$J$12)*$J$3,ROUND((H18-H18/100*$J$12+((H18-H18/100*$J$12)/100*$K$12))*$J$3,0))</f>
        <v>0.41</v>
      </c>
    </row>
    <row r="19" spans="1:9" s="21" customFormat="1" ht="15" customHeight="1">
      <c r="A19" s="92" t="s">
        <v>7</v>
      </c>
      <c r="B19" s="93"/>
      <c r="C19" s="93"/>
      <c r="D19" s="94"/>
      <c r="E19" s="15"/>
      <c r="F19" s="49" t="s">
        <v>90</v>
      </c>
      <c r="G19" s="27" t="s">
        <v>5</v>
      </c>
      <c r="H19" s="27">
        <v>0.35</v>
      </c>
      <c r="I19" s="48">
        <f t="shared" si="0"/>
        <v>0.35</v>
      </c>
    </row>
    <row r="20" spans="1:9" s="21" customFormat="1" ht="14.25">
      <c r="A20" s="95"/>
      <c r="B20" s="96"/>
      <c r="C20" s="96"/>
      <c r="D20" s="97"/>
      <c r="E20" s="15"/>
      <c r="F20" s="49" t="s">
        <v>91</v>
      </c>
      <c r="G20" s="27" t="s">
        <v>5</v>
      </c>
      <c r="H20" s="27">
        <v>0.32</v>
      </c>
      <c r="I20" s="48">
        <f t="shared" si="0"/>
        <v>0.32</v>
      </c>
    </row>
    <row r="21" spans="1:9" s="21" customFormat="1" ht="14.25">
      <c r="A21" s="35" t="s">
        <v>42</v>
      </c>
      <c r="B21" s="25" t="s">
        <v>154</v>
      </c>
      <c r="C21" s="25">
        <v>0.44</v>
      </c>
      <c r="D21" s="17">
        <f>IF($K$12=0,(C21-C21/100*$J$12)*$J$3,ROUND((C21-C21/100*$J$12+((C21-C21/100*$J$12)/100*$K$12))*$J$3,0))</f>
        <v>0.44</v>
      </c>
      <c r="E21" s="15"/>
      <c r="F21" s="49" t="s">
        <v>92</v>
      </c>
      <c r="G21" s="27" t="s">
        <v>5</v>
      </c>
      <c r="H21" s="28">
        <v>0.3</v>
      </c>
      <c r="I21" s="48">
        <f t="shared" si="0"/>
        <v>0.3</v>
      </c>
    </row>
    <row r="22" spans="1:9" s="21" customFormat="1" ht="14.25">
      <c r="A22" s="35" t="s">
        <v>43</v>
      </c>
      <c r="B22" s="25" t="s">
        <v>154</v>
      </c>
      <c r="C22" s="25">
        <v>0.44</v>
      </c>
      <c r="D22" s="17">
        <f aca="true" t="shared" si="1" ref="D22:D29">IF($K$12=0,(C22-C22/100*$J$12)*$J$3,ROUND((C22-C22/100*$J$12+((C22-C22/100*$J$12)/100*$K$12))*$J$3,0))</f>
        <v>0.44</v>
      </c>
      <c r="E22" s="15"/>
      <c r="F22" s="49" t="s">
        <v>93</v>
      </c>
      <c r="G22" s="27" t="s">
        <v>5</v>
      </c>
      <c r="H22" s="27">
        <v>0.28</v>
      </c>
      <c r="I22" s="48">
        <f t="shared" si="0"/>
        <v>0.28</v>
      </c>
    </row>
    <row r="23" spans="1:9" s="21" customFormat="1" ht="14.25">
      <c r="A23" s="35" t="s">
        <v>44</v>
      </c>
      <c r="B23" s="25" t="s">
        <v>154</v>
      </c>
      <c r="C23" s="26">
        <v>0.4</v>
      </c>
      <c r="D23" s="17">
        <f t="shared" si="1"/>
        <v>0.4</v>
      </c>
      <c r="E23" s="15"/>
      <c r="F23" s="49" t="s">
        <v>94</v>
      </c>
      <c r="G23" s="27" t="s">
        <v>5</v>
      </c>
      <c r="H23" s="27">
        <v>0.28</v>
      </c>
      <c r="I23" s="48">
        <f t="shared" si="0"/>
        <v>0.28</v>
      </c>
    </row>
    <row r="24" spans="1:9" s="21" customFormat="1" ht="14.25">
      <c r="A24" s="35" t="s">
        <v>45</v>
      </c>
      <c r="B24" s="25" t="s">
        <v>154</v>
      </c>
      <c r="C24" s="26">
        <v>0.4</v>
      </c>
      <c r="D24" s="17">
        <f t="shared" si="1"/>
        <v>0.4</v>
      </c>
      <c r="E24" s="15"/>
      <c r="F24" s="49" t="s">
        <v>95</v>
      </c>
      <c r="G24" s="27" t="s">
        <v>5</v>
      </c>
      <c r="H24" s="27">
        <v>0.28</v>
      </c>
      <c r="I24" s="48">
        <f t="shared" si="0"/>
        <v>0.28</v>
      </c>
    </row>
    <row r="25" spans="1:9" s="21" customFormat="1" ht="14.25">
      <c r="A25" s="35" t="s">
        <v>46</v>
      </c>
      <c r="B25" s="25" t="s">
        <v>154</v>
      </c>
      <c r="C25" s="25">
        <v>0.34</v>
      </c>
      <c r="D25" s="17">
        <f t="shared" si="1"/>
        <v>0.34</v>
      </c>
      <c r="E25" s="15"/>
      <c r="F25" s="49" t="s">
        <v>96</v>
      </c>
      <c r="G25" s="27" t="s">
        <v>5</v>
      </c>
      <c r="H25" s="27">
        <v>0.28</v>
      </c>
      <c r="I25" s="48">
        <f t="shared" si="0"/>
        <v>0.28</v>
      </c>
    </row>
    <row r="26" spans="1:9" s="21" customFormat="1" ht="14.25">
      <c r="A26" s="35" t="s">
        <v>47</v>
      </c>
      <c r="B26" s="25" t="s">
        <v>154</v>
      </c>
      <c r="C26" s="25">
        <v>0.32</v>
      </c>
      <c r="D26" s="17">
        <f t="shared" si="1"/>
        <v>0.32</v>
      </c>
      <c r="E26" s="15"/>
      <c r="F26" s="49" t="s">
        <v>97</v>
      </c>
      <c r="G26" s="27" t="s">
        <v>5</v>
      </c>
      <c r="H26" s="27">
        <v>0.28</v>
      </c>
      <c r="I26" s="48">
        <f t="shared" si="0"/>
        <v>0.28</v>
      </c>
    </row>
    <row r="27" spans="1:9" s="21" customFormat="1" ht="14.25">
      <c r="A27" s="35" t="s">
        <v>48</v>
      </c>
      <c r="B27" s="25" t="s">
        <v>154</v>
      </c>
      <c r="C27" s="26">
        <v>0.3</v>
      </c>
      <c r="D27" s="17">
        <f t="shared" si="1"/>
        <v>0.3</v>
      </c>
      <c r="E27" s="15"/>
      <c r="F27" s="49" t="s">
        <v>98</v>
      </c>
      <c r="G27" s="27" t="s">
        <v>5</v>
      </c>
      <c r="H27" s="27">
        <v>0.28</v>
      </c>
      <c r="I27" s="48">
        <f t="shared" si="0"/>
        <v>0.28</v>
      </c>
    </row>
    <row r="28" spans="1:9" s="21" customFormat="1" ht="14.25">
      <c r="A28" s="35" t="s">
        <v>49</v>
      </c>
      <c r="B28" s="25" t="s">
        <v>154</v>
      </c>
      <c r="C28" s="26">
        <v>0.3</v>
      </c>
      <c r="D28" s="17">
        <f t="shared" si="1"/>
        <v>0.3</v>
      </c>
      <c r="E28" s="15"/>
      <c r="F28" s="49" t="s">
        <v>99</v>
      </c>
      <c r="G28" s="27" t="s">
        <v>5</v>
      </c>
      <c r="H28" s="27">
        <v>0.28</v>
      </c>
      <c r="I28" s="48">
        <f t="shared" si="0"/>
        <v>0.28</v>
      </c>
    </row>
    <row r="29" spans="1:9" s="21" customFormat="1" ht="14.25">
      <c r="A29" s="34" t="s">
        <v>50</v>
      </c>
      <c r="B29" s="25" t="s">
        <v>155</v>
      </c>
      <c r="C29" s="26">
        <v>5.9</v>
      </c>
      <c r="D29" s="17">
        <f t="shared" si="1"/>
        <v>5.9</v>
      </c>
      <c r="E29" s="15"/>
      <c r="F29" s="49" t="s">
        <v>100</v>
      </c>
      <c r="G29" s="27" t="s">
        <v>5</v>
      </c>
      <c r="H29" s="27">
        <v>0.28</v>
      </c>
      <c r="I29" s="48">
        <f t="shared" si="0"/>
        <v>0.28</v>
      </c>
    </row>
    <row r="30" spans="1:9" s="21" customFormat="1" ht="15" thickBot="1">
      <c r="A30" s="50"/>
      <c r="B30" s="51"/>
      <c r="C30" s="51"/>
      <c r="D30" s="52"/>
      <c r="E30" s="15"/>
      <c r="F30" s="49" t="s">
        <v>101</v>
      </c>
      <c r="G30" s="27" t="s">
        <v>5</v>
      </c>
      <c r="H30" s="27">
        <v>0.28</v>
      </c>
      <c r="I30" s="48">
        <f t="shared" si="0"/>
        <v>0.28</v>
      </c>
    </row>
    <row r="31" spans="1:9" s="21" customFormat="1" ht="15" customHeight="1">
      <c r="A31" s="92" t="s">
        <v>8</v>
      </c>
      <c r="B31" s="93"/>
      <c r="C31" s="93"/>
      <c r="D31" s="94"/>
      <c r="E31" s="15"/>
      <c r="F31" s="49" t="s">
        <v>102</v>
      </c>
      <c r="G31" s="27" t="s">
        <v>5</v>
      </c>
      <c r="H31" s="27">
        <v>0.28</v>
      </c>
      <c r="I31" s="48">
        <f t="shared" si="0"/>
        <v>0.28</v>
      </c>
    </row>
    <row r="32" spans="1:9" s="21" customFormat="1" ht="15" customHeight="1">
      <c r="A32" s="95"/>
      <c r="B32" s="96"/>
      <c r="C32" s="96"/>
      <c r="D32" s="97"/>
      <c r="E32" s="29"/>
      <c r="F32" s="49" t="s">
        <v>103</v>
      </c>
      <c r="G32" s="27" t="s">
        <v>5</v>
      </c>
      <c r="H32" s="27">
        <v>0.28</v>
      </c>
      <c r="I32" s="48">
        <f t="shared" si="0"/>
        <v>0.28</v>
      </c>
    </row>
    <row r="33" spans="1:9" s="21" customFormat="1" ht="14.25">
      <c r="A33" s="34" t="s">
        <v>51</v>
      </c>
      <c r="B33" s="25" t="s">
        <v>154</v>
      </c>
      <c r="C33" s="25">
        <v>3.18</v>
      </c>
      <c r="D33" s="17">
        <f>IF($K$12=0,(C33-C33/100*$J$12)*$J$3,ROUND((C33-C33/100*$J$12+((C33-C33/100*$J$12)/100*$K$12))*$J$3,0))</f>
        <v>3.18</v>
      </c>
      <c r="E33" s="15"/>
      <c r="F33" s="49" t="s">
        <v>104</v>
      </c>
      <c r="G33" s="27" t="s">
        <v>5</v>
      </c>
      <c r="H33" s="27">
        <v>0.28</v>
      </c>
      <c r="I33" s="48">
        <f t="shared" si="0"/>
        <v>0.28</v>
      </c>
    </row>
    <row r="34" spans="1:9" s="21" customFormat="1" ht="15" thickBot="1">
      <c r="A34" s="35" t="s">
        <v>52</v>
      </c>
      <c r="B34" s="25" t="s">
        <v>154</v>
      </c>
      <c r="C34" s="26">
        <v>3</v>
      </c>
      <c r="D34" s="17">
        <f>IF($K$12=0,(C34-C34/100*$J$12)*$J$3,ROUND((C34-C34/100*$J$12+((C34-C34/100*$J$12)/100*$K$12))*$J$3,0))</f>
        <v>3</v>
      </c>
      <c r="E34" s="15"/>
      <c r="F34" s="77"/>
      <c r="G34" s="78"/>
      <c r="H34" s="78"/>
      <c r="I34" s="79"/>
    </row>
    <row r="35" spans="1:9" s="21" customFormat="1" ht="15">
      <c r="A35" s="35" t="s">
        <v>53</v>
      </c>
      <c r="B35" s="25" t="s">
        <v>154</v>
      </c>
      <c r="C35" s="26">
        <v>3</v>
      </c>
      <c r="D35" s="17">
        <f>IF($K$12=0,(C35-C35/100*$J$12)*$J$3,ROUND((C35-C35/100*$J$12+((C35-C35/100*$J$12)/100*$K$12))*$J$3,0))</f>
        <v>3</v>
      </c>
      <c r="E35" s="15"/>
      <c r="F35" s="80" t="s">
        <v>246</v>
      </c>
      <c r="G35" s="81"/>
      <c r="H35" s="81"/>
      <c r="I35" s="82"/>
    </row>
    <row r="36" spans="1:9" s="21" customFormat="1" ht="15">
      <c r="A36" s="34" t="s">
        <v>54</v>
      </c>
      <c r="B36" s="25" t="s">
        <v>155</v>
      </c>
      <c r="C36" s="26">
        <v>12.5</v>
      </c>
      <c r="D36" s="17">
        <f>IF($K$12=0,(C36-C36/100*$J$12)*$J$3,ROUND((C36-C36/100*$J$12+((C36-C36/100*$J$12)/100*$K$12))*$J$3,0))</f>
        <v>12.5</v>
      </c>
      <c r="E36" s="15"/>
      <c r="F36" s="71" t="s">
        <v>247</v>
      </c>
      <c r="G36" s="72"/>
      <c r="H36" s="72"/>
      <c r="I36" s="73"/>
    </row>
    <row r="37" spans="1:9" s="21" customFormat="1" ht="15" thickBot="1">
      <c r="A37" s="77"/>
      <c r="B37" s="78"/>
      <c r="C37" s="78"/>
      <c r="D37" s="79"/>
      <c r="E37" s="15"/>
      <c r="F37" s="34" t="s">
        <v>105</v>
      </c>
      <c r="G37" s="25" t="s">
        <v>9</v>
      </c>
      <c r="H37" s="25">
        <v>0.34</v>
      </c>
      <c r="I37" s="17">
        <f>IF($K$12=0,(H37-H37/100*$J$12)*$J$3,ROUND((H37-H37/100*$J$12+((H37-H37/100*$J$12)/100*$K$12))*$J$3,0))</f>
        <v>0.34</v>
      </c>
    </row>
    <row r="38" spans="1:9" s="21" customFormat="1" ht="15" customHeight="1">
      <c r="A38" s="110" t="s">
        <v>234</v>
      </c>
      <c r="B38" s="111"/>
      <c r="C38" s="111"/>
      <c r="D38" s="112"/>
      <c r="E38" s="45"/>
      <c r="F38" s="34" t="s">
        <v>106</v>
      </c>
      <c r="G38" s="25" t="s">
        <v>9</v>
      </c>
      <c r="H38" s="25">
        <v>0.34</v>
      </c>
      <c r="I38" s="17">
        <f>IF($K$12=0,(H38-H38/100*$J$12)*$J$3,ROUND((H38-H38/100*$J$12+((H38-H38/100*$J$12)/100*$K$12))*$J$3,0))</f>
        <v>0.34</v>
      </c>
    </row>
    <row r="39" spans="1:9" s="21" customFormat="1" ht="15.75" customHeight="1">
      <c r="A39" s="71" t="s">
        <v>235</v>
      </c>
      <c r="B39" s="72"/>
      <c r="C39" s="72"/>
      <c r="D39" s="73"/>
      <c r="E39" s="45"/>
      <c r="F39" s="35" t="s">
        <v>107</v>
      </c>
      <c r="G39" s="25" t="s">
        <v>5</v>
      </c>
      <c r="H39" s="25">
        <v>0.67</v>
      </c>
      <c r="I39" s="17">
        <f>IF($K$12=0,(H39-H39/100*$J$12)*$J$3,ROUND((H39-H39/100*$J$12+((H39-H39/100*$J$12)/100*$K$12))*$J$3,0))</f>
        <v>0.67</v>
      </c>
    </row>
    <row r="40" spans="1:9" s="21" customFormat="1" ht="15" customHeight="1">
      <c r="A40" s="71"/>
      <c r="B40" s="72"/>
      <c r="C40" s="72"/>
      <c r="D40" s="73"/>
      <c r="E40" s="15"/>
      <c r="F40" s="34" t="s">
        <v>108</v>
      </c>
      <c r="G40" s="25" t="s">
        <v>5</v>
      </c>
      <c r="H40" s="25">
        <v>0.67</v>
      </c>
      <c r="I40" s="17">
        <f>IF($K$12=0,(H40-H40/100*$J$12)*$J$3,ROUND((H40-H40/100*$J$12+((H40-H40/100*$J$12)/100*$K$12))*$J$3,0))</f>
        <v>0.67</v>
      </c>
    </row>
    <row r="41" spans="1:9" s="21" customFormat="1" ht="15" customHeight="1" thickBot="1">
      <c r="A41" s="98"/>
      <c r="B41" s="69"/>
      <c r="C41" s="69"/>
      <c r="D41" s="70"/>
      <c r="E41" s="15"/>
      <c r="F41" s="53"/>
      <c r="G41" s="54"/>
      <c r="H41" s="54"/>
      <c r="I41" s="55"/>
    </row>
    <row r="42" spans="1:9" s="21" customFormat="1" ht="15">
      <c r="A42" s="34" t="s">
        <v>55</v>
      </c>
      <c r="B42" s="25" t="s">
        <v>156</v>
      </c>
      <c r="C42" s="26">
        <v>10.9</v>
      </c>
      <c r="D42" s="17">
        <f aca="true" t="shared" si="2" ref="D42:D47">IF($K$12=0,(C42-C42/100*$J$12)*$J$3,ROUND((C42-C42/100*$J$12+((C42-C42/100*$J$12)/100*$K$12))*$J$3,0))</f>
        <v>10.9</v>
      </c>
      <c r="E42" s="15"/>
      <c r="F42" s="80" t="s">
        <v>237</v>
      </c>
      <c r="G42" s="81"/>
      <c r="H42" s="81"/>
      <c r="I42" s="82"/>
    </row>
    <row r="43" spans="1:9" s="21" customFormat="1" ht="15">
      <c r="A43" s="34" t="s">
        <v>56</v>
      </c>
      <c r="B43" s="25" t="s">
        <v>156</v>
      </c>
      <c r="C43" s="26">
        <v>6.5</v>
      </c>
      <c r="D43" s="17">
        <f t="shared" si="2"/>
        <v>6.5</v>
      </c>
      <c r="E43" s="15"/>
      <c r="F43" s="83" t="s">
        <v>236</v>
      </c>
      <c r="G43" s="84"/>
      <c r="H43" s="84"/>
      <c r="I43" s="85"/>
    </row>
    <row r="44" spans="1:9" s="21" customFormat="1" ht="14.25">
      <c r="A44" s="34" t="s">
        <v>57</v>
      </c>
      <c r="B44" s="25" t="s">
        <v>157</v>
      </c>
      <c r="C44" s="26">
        <v>15.5</v>
      </c>
      <c r="D44" s="17">
        <f t="shared" si="2"/>
        <v>15.5</v>
      </c>
      <c r="E44" s="15"/>
      <c r="F44" s="34" t="s">
        <v>109</v>
      </c>
      <c r="G44" s="25" t="s">
        <v>10</v>
      </c>
      <c r="H44" s="25">
        <v>0.14</v>
      </c>
      <c r="I44" s="17">
        <f>IF($K$12=0,(H44-H44/100*$J$12)*$J$3,ROUND((H44-H44/100*$J$12+((H44-H44/100*$J$12)/100*$K$12))*$J$3,0))</f>
        <v>0.14</v>
      </c>
    </row>
    <row r="45" spans="1:9" s="21" customFormat="1" ht="14.25">
      <c r="A45" s="35" t="s">
        <v>58</v>
      </c>
      <c r="B45" s="25" t="s">
        <v>157</v>
      </c>
      <c r="C45" s="26">
        <v>10.9</v>
      </c>
      <c r="D45" s="17">
        <f t="shared" si="2"/>
        <v>10.9</v>
      </c>
      <c r="E45" s="15"/>
      <c r="F45" s="35" t="s">
        <v>110</v>
      </c>
      <c r="G45" s="25" t="s">
        <v>10</v>
      </c>
      <c r="H45" s="25">
        <v>0.14</v>
      </c>
      <c r="I45" s="17">
        <f aca="true" t="shared" si="3" ref="I45:I56">IF($K$12=0,(H45-H45/100*$J$12)*$J$3,ROUND((H45-H45/100*$J$12+((H45-H45/100*$J$12)/100*$K$12))*$J$3,0))</f>
        <v>0.14</v>
      </c>
    </row>
    <row r="46" spans="1:9" s="21" customFormat="1" ht="14.25">
      <c r="A46" s="34" t="s">
        <v>59</v>
      </c>
      <c r="B46" s="25" t="s">
        <v>158</v>
      </c>
      <c r="C46" s="26">
        <v>15</v>
      </c>
      <c r="D46" s="17">
        <f t="shared" si="2"/>
        <v>15</v>
      </c>
      <c r="E46" s="15"/>
      <c r="F46" s="35" t="s">
        <v>111</v>
      </c>
      <c r="G46" s="25" t="s">
        <v>10</v>
      </c>
      <c r="H46" s="25">
        <v>0.14</v>
      </c>
      <c r="I46" s="17">
        <f t="shared" si="3"/>
        <v>0.14</v>
      </c>
    </row>
    <row r="47" spans="1:9" s="21" customFormat="1" ht="14.25">
      <c r="A47" s="34" t="s">
        <v>60</v>
      </c>
      <c r="B47" s="25" t="s">
        <v>11</v>
      </c>
      <c r="C47" s="26">
        <v>11.5</v>
      </c>
      <c r="D47" s="17">
        <f t="shared" si="2"/>
        <v>11.5</v>
      </c>
      <c r="E47" s="15"/>
      <c r="F47" s="35" t="s">
        <v>112</v>
      </c>
      <c r="G47" s="25" t="s">
        <v>10</v>
      </c>
      <c r="H47" s="25">
        <v>0.14</v>
      </c>
      <c r="I47" s="17">
        <f t="shared" si="3"/>
        <v>0.14</v>
      </c>
    </row>
    <row r="48" spans="1:9" s="21" customFormat="1" ht="15" thickBot="1">
      <c r="A48" s="77"/>
      <c r="B48" s="78"/>
      <c r="C48" s="78"/>
      <c r="D48" s="79"/>
      <c r="E48" s="15"/>
      <c r="F48" s="35" t="s">
        <v>113</v>
      </c>
      <c r="G48" s="25" t="s">
        <v>10</v>
      </c>
      <c r="H48" s="25">
        <v>0.14</v>
      </c>
      <c r="I48" s="17">
        <f t="shared" si="3"/>
        <v>0.14</v>
      </c>
    </row>
    <row r="49" spans="1:9" s="21" customFormat="1" ht="15">
      <c r="A49" s="80" t="s">
        <v>248</v>
      </c>
      <c r="B49" s="81"/>
      <c r="C49" s="81"/>
      <c r="D49" s="82"/>
      <c r="E49" s="15"/>
      <c r="F49" s="35" t="s">
        <v>114</v>
      </c>
      <c r="G49" s="25" t="s">
        <v>10</v>
      </c>
      <c r="H49" s="25">
        <v>0.14</v>
      </c>
      <c r="I49" s="17">
        <f t="shared" si="3"/>
        <v>0.14</v>
      </c>
    </row>
    <row r="50" spans="1:9" s="21" customFormat="1" ht="15">
      <c r="A50" s="71" t="s">
        <v>249</v>
      </c>
      <c r="B50" s="72"/>
      <c r="C50" s="72"/>
      <c r="D50" s="73"/>
      <c r="E50" s="15"/>
      <c r="F50" s="35" t="s">
        <v>115</v>
      </c>
      <c r="G50" s="25" t="s">
        <v>10</v>
      </c>
      <c r="H50" s="25">
        <v>0.14</v>
      </c>
      <c r="I50" s="17">
        <f t="shared" si="3"/>
        <v>0.14</v>
      </c>
    </row>
    <row r="51" spans="1:9" s="21" customFormat="1" ht="15">
      <c r="A51" s="38"/>
      <c r="B51" s="23"/>
      <c r="C51" s="23"/>
      <c r="D51" s="39"/>
      <c r="E51" s="15"/>
      <c r="F51" s="35" t="s">
        <v>116</v>
      </c>
      <c r="G51" s="25" t="s">
        <v>10</v>
      </c>
      <c r="H51" s="25">
        <v>0.14</v>
      </c>
      <c r="I51" s="17">
        <f t="shared" si="3"/>
        <v>0.14</v>
      </c>
    </row>
    <row r="52" spans="1:9" s="21" customFormat="1" ht="14.25">
      <c r="A52" s="34" t="s">
        <v>61</v>
      </c>
      <c r="B52" s="25" t="s">
        <v>159</v>
      </c>
      <c r="C52" s="25">
        <v>29.9</v>
      </c>
      <c r="D52" s="17">
        <f>IF($K$12=0,(C52-C52/100*$J$12)*$J$3,ROUND((C52-C52/100*$J$12+((C52-C52/100*$J$12)/100*$K$12))*$J$3,0))</f>
        <v>29.9</v>
      </c>
      <c r="E52" s="15"/>
      <c r="F52" s="35" t="s">
        <v>117</v>
      </c>
      <c r="G52" s="25" t="s">
        <v>10</v>
      </c>
      <c r="H52" s="25">
        <v>0.14</v>
      </c>
      <c r="I52" s="17">
        <f t="shared" si="3"/>
        <v>0.14</v>
      </c>
    </row>
    <row r="53" spans="1:9" s="21" customFormat="1" ht="15" thickBot="1">
      <c r="A53" s="77"/>
      <c r="B53" s="78"/>
      <c r="C53" s="78"/>
      <c r="D53" s="79"/>
      <c r="E53" s="15"/>
      <c r="F53" s="35" t="s">
        <v>118</v>
      </c>
      <c r="G53" s="25" t="s">
        <v>10</v>
      </c>
      <c r="H53" s="25">
        <v>0.14</v>
      </c>
      <c r="I53" s="17">
        <f t="shared" si="3"/>
        <v>0.14</v>
      </c>
    </row>
    <row r="54" spans="1:9" s="21" customFormat="1" ht="15" customHeight="1">
      <c r="A54" s="92" t="s">
        <v>12</v>
      </c>
      <c r="B54" s="93"/>
      <c r="C54" s="93"/>
      <c r="D54" s="94"/>
      <c r="E54" s="15"/>
      <c r="F54" s="35" t="s">
        <v>119</v>
      </c>
      <c r="G54" s="25" t="s">
        <v>10</v>
      </c>
      <c r="H54" s="25">
        <v>0.14</v>
      </c>
      <c r="I54" s="17">
        <f t="shared" si="3"/>
        <v>0.14</v>
      </c>
    </row>
    <row r="55" spans="1:9" s="21" customFormat="1" ht="15" customHeight="1">
      <c r="A55" s="95"/>
      <c r="B55" s="96"/>
      <c r="C55" s="96"/>
      <c r="D55" s="97"/>
      <c r="E55" s="15"/>
      <c r="F55" s="35" t="s">
        <v>120</v>
      </c>
      <c r="G55" s="25" t="s">
        <v>10</v>
      </c>
      <c r="H55" s="25">
        <v>0.14</v>
      </c>
      <c r="I55" s="17">
        <f t="shared" si="3"/>
        <v>0.14</v>
      </c>
    </row>
    <row r="56" spans="1:9" s="21" customFormat="1" ht="14.25">
      <c r="A56" s="35" t="s">
        <v>62</v>
      </c>
      <c r="B56" s="25" t="s">
        <v>160</v>
      </c>
      <c r="C56" s="25">
        <v>0.33</v>
      </c>
      <c r="D56" s="17">
        <f>IF($K$12=0,(C56-C56/100*$J$12)*$J$3,ROUND((C56-C56/100*$J$12+((C56-C56/100*$J$12)/100*$K$12))*$J$3,0))</f>
        <v>0.33</v>
      </c>
      <c r="E56" s="15"/>
      <c r="F56" s="35" t="s">
        <v>121</v>
      </c>
      <c r="G56" s="25" t="s">
        <v>10</v>
      </c>
      <c r="H56" s="25">
        <v>11.9</v>
      </c>
      <c r="I56" s="17">
        <f t="shared" si="3"/>
        <v>11.9</v>
      </c>
    </row>
    <row r="57" spans="1:9" s="21" customFormat="1" ht="15" thickBot="1">
      <c r="A57" s="35" t="s">
        <v>63</v>
      </c>
      <c r="B57" s="25" t="s">
        <v>160</v>
      </c>
      <c r="C57" s="26">
        <v>0.3</v>
      </c>
      <c r="D57" s="17">
        <f aca="true" t="shared" si="4" ref="D57:D70">IF($K$12=0,(C57-C57/100*$J$12)*$J$3,ROUND((C57-C57/100*$J$12+((C57-C57/100*$J$12)/100*$K$12))*$J$3,0))</f>
        <v>0.3</v>
      </c>
      <c r="E57" s="15"/>
      <c r="F57" s="36"/>
      <c r="G57" s="16"/>
      <c r="H57" s="16"/>
      <c r="I57" s="37"/>
    </row>
    <row r="58" spans="1:9" s="21" customFormat="1" ht="15">
      <c r="A58" s="35" t="s">
        <v>64</v>
      </c>
      <c r="B58" s="25" t="s">
        <v>160</v>
      </c>
      <c r="C58" s="26">
        <v>0.3</v>
      </c>
      <c r="D58" s="17">
        <f t="shared" si="4"/>
        <v>0.3</v>
      </c>
      <c r="E58" s="15"/>
      <c r="F58" s="80" t="s">
        <v>238</v>
      </c>
      <c r="G58" s="81"/>
      <c r="H58" s="81"/>
      <c r="I58" s="82"/>
    </row>
    <row r="59" spans="1:9" s="21" customFormat="1" ht="15">
      <c r="A59" s="35" t="s">
        <v>65</v>
      </c>
      <c r="B59" s="25" t="s">
        <v>160</v>
      </c>
      <c r="C59" s="26">
        <v>0.3</v>
      </c>
      <c r="D59" s="17">
        <f t="shared" si="4"/>
        <v>0.3</v>
      </c>
      <c r="E59" s="15"/>
      <c r="F59" s="83" t="s">
        <v>239</v>
      </c>
      <c r="G59" s="84"/>
      <c r="H59" s="84"/>
      <c r="I59" s="85"/>
    </row>
    <row r="60" spans="1:9" s="21" customFormat="1" ht="14.25">
      <c r="A60" s="35" t="s">
        <v>66</v>
      </c>
      <c r="B60" s="25" t="s">
        <v>160</v>
      </c>
      <c r="C60" s="26">
        <v>0.3</v>
      </c>
      <c r="D60" s="17">
        <f t="shared" si="4"/>
        <v>0.3</v>
      </c>
      <c r="E60" s="15"/>
      <c r="F60" s="34" t="s">
        <v>122</v>
      </c>
      <c r="G60" s="25" t="s">
        <v>10</v>
      </c>
      <c r="H60" s="25">
        <v>0.18</v>
      </c>
      <c r="I60" s="17">
        <f>IF($K$12=0,(H60-H60/100*$J$12)*$J$3,ROUND((H60-H60/100*$J$12+((H60-H60/100*$J$12)/100*$K$12))*$J$3,0))</f>
        <v>0.18</v>
      </c>
    </row>
    <row r="61" spans="1:9" s="21" customFormat="1" ht="14.25">
      <c r="A61" s="35" t="s">
        <v>67</v>
      </c>
      <c r="B61" s="25" t="s">
        <v>160</v>
      </c>
      <c r="C61" s="26">
        <v>0.3</v>
      </c>
      <c r="D61" s="17">
        <f t="shared" si="4"/>
        <v>0.3</v>
      </c>
      <c r="E61" s="15"/>
      <c r="F61" s="35" t="s">
        <v>123</v>
      </c>
      <c r="G61" s="25" t="s">
        <v>10</v>
      </c>
      <c r="H61" s="25">
        <v>0.18</v>
      </c>
      <c r="I61" s="17">
        <f>IF($K$12=0,(H61-H61/100*$J$12)*$J$3,ROUND((H61-H61/100*$J$12+((H61-H61/100*$J$12)/100*$K$12))*$J$3,0))</f>
        <v>0.18</v>
      </c>
    </row>
    <row r="62" spans="1:9" s="21" customFormat="1" ht="15" thickBot="1">
      <c r="A62" s="35" t="s">
        <v>68</v>
      </c>
      <c r="B62" s="25" t="s">
        <v>160</v>
      </c>
      <c r="C62" s="26">
        <v>0.3</v>
      </c>
      <c r="D62" s="17">
        <f t="shared" si="4"/>
        <v>0.3</v>
      </c>
      <c r="E62" s="15"/>
      <c r="F62" s="53"/>
      <c r="G62" s="54"/>
      <c r="H62" s="54"/>
      <c r="I62" s="55"/>
    </row>
    <row r="63" spans="1:9" s="21" customFormat="1" ht="15">
      <c r="A63" s="35" t="s">
        <v>69</v>
      </c>
      <c r="B63" s="25" t="s">
        <v>160</v>
      </c>
      <c r="C63" s="26">
        <v>0.3</v>
      </c>
      <c r="D63" s="17">
        <f t="shared" si="4"/>
        <v>0.3</v>
      </c>
      <c r="E63" s="15"/>
      <c r="F63" s="80" t="s">
        <v>240</v>
      </c>
      <c r="G63" s="81"/>
      <c r="H63" s="81"/>
      <c r="I63" s="82"/>
    </row>
    <row r="64" spans="1:9" s="21" customFormat="1" ht="15">
      <c r="A64" s="35" t="s">
        <v>70</v>
      </c>
      <c r="B64" s="25" t="s">
        <v>160</v>
      </c>
      <c r="C64" s="26">
        <v>0.3</v>
      </c>
      <c r="D64" s="17">
        <f t="shared" si="4"/>
        <v>0.3</v>
      </c>
      <c r="E64" s="15"/>
      <c r="F64" s="104" t="s">
        <v>241</v>
      </c>
      <c r="G64" s="105"/>
      <c r="H64" s="105"/>
      <c r="I64" s="106"/>
    </row>
    <row r="65" spans="1:9" s="21" customFormat="1" ht="14.25">
      <c r="A65" s="35" t="s">
        <v>71</v>
      </c>
      <c r="B65" s="25" t="s">
        <v>160</v>
      </c>
      <c r="C65" s="26">
        <v>0.3</v>
      </c>
      <c r="D65" s="17">
        <f t="shared" si="4"/>
        <v>0.3</v>
      </c>
      <c r="E65" s="15"/>
      <c r="F65" s="34" t="s">
        <v>124</v>
      </c>
      <c r="G65" s="25" t="s">
        <v>10</v>
      </c>
      <c r="H65" s="25">
        <v>0.16</v>
      </c>
      <c r="I65" s="17">
        <f>IF($K$12=0,(H65-H65/100*$J$12)*$J$3,ROUND((H65-H65/100*$J$12+((H65-H65/100*$J$12)/100*$K$12))*$J$3,0))</f>
        <v>0.16</v>
      </c>
    </row>
    <row r="66" spans="1:9" s="21" customFormat="1" ht="14.25">
      <c r="A66" s="35" t="s">
        <v>72</v>
      </c>
      <c r="B66" s="25" t="s">
        <v>160</v>
      </c>
      <c r="C66" s="26">
        <v>0.3</v>
      </c>
      <c r="D66" s="17">
        <f t="shared" si="4"/>
        <v>0.3</v>
      </c>
      <c r="E66" s="15"/>
      <c r="F66" s="34" t="s">
        <v>125</v>
      </c>
      <c r="G66" s="25" t="s">
        <v>10</v>
      </c>
      <c r="H66" s="25">
        <v>0.16</v>
      </c>
      <c r="I66" s="17">
        <f aca="true" t="shared" si="5" ref="I66:I77">IF($K$12=0,(H66-H66/100*$J$12)*$J$3,ROUND((H66-H66/100*$J$12+((H66-H66/100*$J$12)/100*$K$12))*$J$3,0))</f>
        <v>0.16</v>
      </c>
    </row>
    <row r="67" spans="1:9" s="21" customFormat="1" ht="14.25">
      <c r="A67" s="35" t="s">
        <v>73</v>
      </c>
      <c r="B67" s="25" t="s">
        <v>160</v>
      </c>
      <c r="C67" s="26">
        <v>0.3</v>
      </c>
      <c r="D67" s="17">
        <f t="shared" si="4"/>
        <v>0.3</v>
      </c>
      <c r="E67" s="15"/>
      <c r="F67" s="35" t="s">
        <v>126</v>
      </c>
      <c r="G67" s="25" t="s">
        <v>10</v>
      </c>
      <c r="H67" s="25">
        <v>0.14</v>
      </c>
      <c r="I67" s="17">
        <f t="shared" si="5"/>
        <v>0.14</v>
      </c>
    </row>
    <row r="68" spans="1:9" s="21" customFormat="1" ht="14.25">
      <c r="A68" s="35" t="s">
        <v>74</v>
      </c>
      <c r="B68" s="25" t="s">
        <v>160</v>
      </c>
      <c r="C68" s="26">
        <v>0.3</v>
      </c>
      <c r="D68" s="17">
        <f t="shared" si="4"/>
        <v>0.3</v>
      </c>
      <c r="E68" s="15"/>
      <c r="F68" s="35" t="s">
        <v>127</v>
      </c>
      <c r="G68" s="25" t="s">
        <v>10</v>
      </c>
      <c r="H68" s="25">
        <v>0.14</v>
      </c>
      <c r="I68" s="17">
        <f t="shared" si="5"/>
        <v>0.14</v>
      </c>
    </row>
    <row r="69" spans="1:9" s="21" customFormat="1" ht="14.25">
      <c r="A69" s="35" t="s">
        <v>75</v>
      </c>
      <c r="B69" s="25" t="s">
        <v>160</v>
      </c>
      <c r="C69" s="25">
        <v>0.28</v>
      </c>
      <c r="D69" s="17">
        <f t="shared" si="4"/>
        <v>0.28</v>
      </c>
      <c r="E69" s="15"/>
      <c r="F69" s="35" t="s">
        <v>128</v>
      </c>
      <c r="G69" s="25" t="s">
        <v>10</v>
      </c>
      <c r="H69" s="25">
        <v>0.14</v>
      </c>
      <c r="I69" s="17">
        <f t="shared" si="5"/>
        <v>0.14</v>
      </c>
    </row>
    <row r="70" spans="1:9" s="21" customFormat="1" ht="14.25">
      <c r="A70" s="35" t="s">
        <v>76</v>
      </c>
      <c r="B70" s="25" t="s">
        <v>160</v>
      </c>
      <c r="C70" s="25">
        <v>0.79</v>
      </c>
      <c r="D70" s="17">
        <f t="shared" si="4"/>
        <v>0.79</v>
      </c>
      <c r="E70" s="15"/>
      <c r="F70" s="35" t="s">
        <v>129</v>
      </c>
      <c r="G70" s="25" t="s">
        <v>10</v>
      </c>
      <c r="H70" s="25">
        <v>0.14</v>
      </c>
      <c r="I70" s="17">
        <f t="shared" si="5"/>
        <v>0.14</v>
      </c>
    </row>
    <row r="71" spans="1:9" s="21" customFormat="1" ht="15" thickBot="1">
      <c r="A71" s="77"/>
      <c r="B71" s="78"/>
      <c r="C71" s="78"/>
      <c r="D71" s="79"/>
      <c r="E71" s="15"/>
      <c r="F71" s="35" t="s">
        <v>130</v>
      </c>
      <c r="G71" s="25" t="s">
        <v>10</v>
      </c>
      <c r="H71" s="25">
        <v>0.14</v>
      </c>
      <c r="I71" s="17">
        <f t="shared" si="5"/>
        <v>0.14</v>
      </c>
    </row>
    <row r="72" spans="1:9" s="21" customFormat="1" ht="15" customHeight="1">
      <c r="A72" s="92" t="s">
        <v>13</v>
      </c>
      <c r="B72" s="93"/>
      <c r="C72" s="93"/>
      <c r="D72" s="94"/>
      <c r="E72" s="15"/>
      <c r="F72" s="35" t="s">
        <v>131</v>
      </c>
      <c r="G72" s="25" t="s">
        <v>10</v>
      </c>
      <c r="H72" s="25">
        <v>0.14</v>
      </c>
      <c r="I72" s="17">
        <f t="shared" si="5"/>
        <v>0.14</v>
      </c>
    </row>
    <row r="73" spans="1:9" s="21" customFormat="1" ht="14.25">
      <c r="A73" s="95"/>
      <c r="B73" s="96"/>
      <c r="C73" s="96"/>
      <c r="D73" s="97"/>
      <c r="E73" s="15"/>
      <c r="F73" s="35" t="s">
        <v>132</v>
      </c>
      <c r="G73" s="25" t="s">
        <v>10</v>
      </c>
      <c r="H73" s="25">
        <v>0.14</v>
      </c>
      <c r="I73" s="17">
        <f t="shared" si="5"/>
        <v>0.14</v>
      </c>
    </row>
    <row r="74" spans="1:9" s="21" customFormat="1" ht="14.25">
      <c r="A74" s="34" t="s">
        <v>77</v>
      </c>
      <c r="B74" s="25" t="s">
        <v>161</v>
      </c>
      <c r="C74" s="25">
        <v>1.22</v>
      </c>
      <c r="D74" s="17">
        <f>IF($K$12=0,(C74-C74/100*$J$12)*$J$3,ROUND((C74-C74/100*$J$12+((C74-C74/100*$J$12)/100*$K$12))*$J$3,0))</f>
        <v>1.22</v>
      </c>
      <c r="E74" s="15"/>
      <c r="F74" s="35" t="s">
        <v>133</v>
      </c>
      <c r="G74" s="25" t="s">
        <v>10</v>
      </c>
      <c r="H74" s="25">
        <v>0.14</v>
      </c>
      <c r="I74" s="17">
        <f t="shared" si="5"/>
        <v>0.14</v>
      </c>
    </row>
    <row r="75" spans="1:9" s="21" customFormat="1" ht="14.25">
      <c r="A75" s="35" t="s">
        <v>78</v>
      </c>
      <c r="B75" s="25" t="s">
        <v>161</v>
      </c>
      <c r="C75" s="25">
        <v>1.22</v>
      </c>
      <c r="D75" s="17">
        <f>IF($K$12=0,(C75-C75/100*$J$12)*$J$3,ROUND((C75-C75/100*$J$12+((C75-C75/100*$J$12)/100*$K$12))*$J$3,0))</f>
        <v>1.22</v>
      </c>
      <c r="E75" s="15"/>
      <c r="F75" s="35" t="s">
        <v>134</v>
      </c>
      <c r="G75" s="25" t="s">
        <v>10</v>
      </c>
      <c r="H75" s="25">
        <v>0.14</v>
      </c>
      <c r="I75" s="17">
        <f t="shared" si="5"/>
        <v>0.14</v>
      </c>
    </row>
    <row r="76" spans="1:9" s="21" customFormat="1" ht="14.25">
      <c r="A76" s="36"/>
      <c r="B76" s="16"/>
      <c r="C76" s="16"/>
      <c r="D76" s="37"/>
      <c r="E76" s="16"/>
      <c r="F76" s="35" t="s">
        <v>135</v>
      </c>
      <c r="G76" s="25" t="s">
        <v>10</v>
      </c>
      <c r="H76" s="25">
        <v>0.14</v>
      </c>
      <c r="I76" s="17">
        <f t="shared" si="5"/>
        <v>0.14</v>
      </c>
    </row>
    <row r="77" spans="1:9" s="21" customFormat="1" ht="15" customHeight="1" thickBot="1">
      <c r="A77" s="53"/>
      <c r="B77" s="54"/>
      <c r="C77" s="54"/>
      <c r="D77" s="55"/>
      <c r="E77" s="16"/>
      <c r="F77" s="34" t="s">
        <v>136</v>
      </c>
      <c r="G77" s="25" t="s">
        <v>10</v>
      </c>
      <c r="H77" s="25">
        <v>6.08</v>
      </c>
      <c r="I77" s="17">
        <f t="shared" si="5"/>
        <v>6.08</v>
      </c>
    </row>
    <row r="78" spans="1:9" s="21" customFormat="1" ht="15" thickBot="1">
      <c r="A78" s="92" t="s">
        <v>163</v>
      </c>
      <c r="B78" s="93"/>
      <c r="C78" s="93"/>
      <c r="D78" s="94"/>
      <c r="E78" s="15"/>
      <c r="F78" s="53"/>
      <c r="G78" s="54"/>
      <c r="H78" s="54"/>
      <c r="I78" s="55"/>
    </row>
    <row r="79" spans="1:9" s="21" customFormat="1" ht="15">
      <c r="A79" s="101"/>
      <c r="B79" s="102"/>
      <c r="C79" s="102"/>
      <c r="D79" s="103"/>
      <c r="E79" s="15"/>
      <c r="F79" s="80" t="s">
        <v>242</v>
      </c>
      <c r="G79" s="81"/>
      <c r="H79" s="81"/>
      <c r="I79" s="82"/>
    </row>
    <row r="80" spans="1:9" s="21" customFormat="1" ht="15">
      <c r="A80" s="95"/>
      <c r="B80" s="96"/>
      <c r="C80" s="96"/>
      <c r="D80" s="97"/>
      <c r="E80" s="15"/>
      <c r="F80" s="71" t="s">
        <v>243</v>
      </c>
      <c r="G80" s="72"/>
      <c r="H80" s="72"/>
      <c r="I80" s="73"/>
    </row>
    <row r="81" spans="1:9" s="21" customFormat="1" ht="14.25">
      <c r="A81" s="34" t="s">
        <v>79</v>
      </c>
      <c r="B81" s="25" t="s">
        <v>160</v>
      </c>
      <c r="C81" s="26">
        <v>37.9</v>
      </c>
      <c r="D81" s="17">
        <f>IF($K$12=0,(C81-C81/100*$J$12)*$J$3,ROUND((C81-C81/100*$J$12+((C81-C81/100*$J$12)/100*$K$12))*$J$3,0))</f>
        <v>37.9</v>
      </c>
      <c r="E81" s="15"/>
      <c r="F81" s="34" t="s">
        <v>137</v>
      </c>
      <c r="G81" s="25" t="s">
        <v>15</v>
      </c>
      <c r="H81" s="26">
        <v>0.5</v>
      </c>
      <c r="I81" s="17">
        <f>IF($K$12=0,(H81-H81/100*$J$12)*$J$3,ROUND((H81-H81/100*$J$12+((H81-H81/100*$J$12)/100*$K$12))*$J$3,0))</f>
        <v>0.5</v>
      </c>
    </row>
    <row r="82" spans="1:9" s="21" customFormat="1" ht="14.25">
      <c r="A82" s="35" t="s">
        <v>80</v>
      </c>
      <c r="B82" s="25" t="s">
        <v>160</v>
      </c>
      <c r="C82" s="26">
        <v>28.9</v>
      </c>
      <c r="D82" s="17">
        <f>IF($K$12=0,(C82-C82/100*$J$12)*$J$3,ROUND((C82-C82/100*$J$12+((C82-C82/100*$J$12)/100*$K$12))*$J$3,0))</f>
        <v>28.9</v>
      </c>
      <c r="E82" s="15"/>
      <c r="F82" s="35" t="s">
        <v>138</v>
      </c>
      <c r="G82" s="25" t="s">
        <v>15</v>
      </c>
      <c r="H82" s="25">
        <v>0.46</v>
      </c>
      <c r="I82" s="17">
        <f aca="true" t="shared" si="6" ref="I82:I92">IF($K$12=0,(H82-H82/100*$J$12)*$J$3,ROUND((H82-H82/100*$J$12+((H82-H82/100*$J$12)/100*$K$12))*$J$3,0))</f>
        <v>0.46</v>
      </c>
    </row>
    <row r="83" spans="1:9" s="21" customFormat="1" ht="14.25">
      <c r="A83" s="35" t="s">
        <v>81</v>
      </c>
      <c r="B83" s="25" t="s">
        <v>160</v>
      </c>
      <c r="C83" s="26">
        <v>41.5</v>
      </c>
      <c r="D83" s="17">
        <f>IF($K$12=0,(C83-C83/100*$J$12)*$J$3,ROUND((C83-C83/100*$J$12+((C83-C83/100*$J$12)/100*$K$12))*$J$3,0))</f>
        <v>41.5</v>
      </c>
      <c r="E83" s="15"/>
      <c r="F83" s="35" t="s">
        <v>139</v>
      </c>
      <c r="G83" s="25" t="s">
        <v>15</v>
      </c>
      <c r="H83" s="26">
        <v>0.4</v>
      </c>
      <c r="I83" s="17">
        <f t="shared" si="6"/>
        <v>0.4</v>
      </c>
    </row>
    <row r="84" spans="1:9" s="21" customFormat="1" ht="14.25">
      <c r="A84" s="34" t="s">
        <v>82</v>
      </c>
      <c r="B84" s="25" t="s">
        <v>161</v>
      </c>
      <c r="C84" s="26">
        <v>10.9</v>
      </c>
      <c r="D84" s="17">
        <f>IF($K$12=0,(C84-C84/100*$J$12)*$J$3,ROUND((C84-C84/100*$J$12+((C84-C84/100*$J$12)/100*$K$12))*$J$3,0))</f>
        <v>10.9</v>
      </c>
      <c r="E84" s="15"/>
      <c r="F84" s="35" t="s">
        <v>140</v>
      </c>
      <c r="G84" s="25" t="s">
        <v>15</v>
      </c>
      <c r="H84" s="26">
        <v>0.4</v>
      </c>
      <c r="I84" s="17">
        <f t="shared" si="6"/>
        <v>0.4</v>
      </c>
    </row>
    <row r="85" spans="1:9" s="21" customFormat="1" ht="14.25">
      <c r="A85" s="34" t="s">
        <v>83</v>
      </c>
      <c r="B85" s="25" t="s">
        <v>160</v>
      </c>
      <c r="C85" s="26">
        <v>6.5</v>
      </c>
      <c r="D85" s="17">
        <f>IF($K$12=0,(C85-C85/100*$J$12)*$J$3,ROUND((C85-C85/100*$J$12+((C85-C85/100*$J$12)/100*$K$12))*$J$3,0))</f>
        <v>6.5</v>
      </c>
      <c r="E85" s="15"/>
      <c r="F85" s="35" t="s">
        <v>141</v>
      </c>
      <c r="G85" s="25" t="s">
        <v>15</v>
      </c>
      <c r="H85" s="26">
        <v>0.4</v>
      </c>
      <c r="I85" s="17">
        <f t="shared" si="6"/>
        <v>0.4</v>
      </c>
    </row>
    <row r="86" spans="1:9" s="21" customFormat="1" ht="15" thickBot="1">
      <c r="A86" s="77"/>
      <c r="B86" s="78"/>
      <c r="C86" s="78"/>
      <c r="D86" s="79"/>
      <c r="E86" s="15"/>
      <c r="F86" s="35" t="s">
        <v>142</v>
      </c>
      <c r="G86" s="25" t="s">
        <v>15</v>
      </c>
      <c r="H86" s="26">
        <v>0.4</v>
      </c>
      <c r="I86" s="17">
        <f t="shared" si="6"/>
        <v>0.4</v>
      </c>
    </row>
    <row r="87" spans="1:9" s="21" customFormat="1" ht="15" customHeight="1">
      <c r="A87" s="92" t="s">
        <v>16</v>
      </c>
      <c r="B87" s="93"/>
      <c r="C87" s="93"/>
      <c r="D87" s="94"/>
      <c r="E87" s="15"/>
      <c r="F87" s="35" t="s">
        <v>143</v>
      </c>
      <c r="G87" s="25" t="s">
        <v>15</v>
      </c>
      <c r="H87" s="26">
        <v>0.4</v>
      </c>
      <c r="I87" s="17">
        <f t="shared" si="6"/>
        <v>0.4</v>
      </c>
    </row>
    <row r="88" spans="1:9" s="21" customFormat="1" ht="14.25">
      <c r="A88" s="95"/>
      <c r="B88" s="96"/>
      <c r="C88" s="96"/>
      <c r="D88" s="97"/>
      <c r="E88" s="15"/>
      <c r="F88" s="35" t="s">
        <v>144</v>
      </c>
      <c r="G88" s="25" t="s">
        <v>15</v>
      </c>
      <c r="H88" s="26">
        <v>0.4</v>
      </c>
      <c r="I88" s="17">
        <f t="shared" si="6"/>
        <v>0.4</v>
      </c>
    </row>
    <row r="89" spans="1:9" s="21" customFormat="1" ht="14.25">
      <c r="A89" s="34" t="s">
        <v>84</v>
      </c>
      <c r="B89" s="25" t="s">
        <v>162</v>
      </c>
      <c r="C89" s="26">
        <v>10.5</v>
      </c>
      <c r="D89" s="17">
        <f>IF($K$12=0,(C89-C89/100*$J$12)*$J$3,ROUND((C89-C89/100*$J$12+((C89-C89/100*$J$12)/100*$K$12))*$J$3,0))</f>
        <v>10.5</v>
      </c>
      <c r="E89" s="15"/>
      <c r="F89" s="35" t="s">
        <v>145</v>
      </c>
      <c r="G89" s="25" t="s">
        <v>15</v>
      </c>
      <c r="H89" s="26">
        <v>0.4</v>
      </c>
      <c r="I89" s="17">
        <f t="shared" si="6"/>
        <v>0.4</v>
      </c>
    </row>
    <row r="90" spans="1:9" s="21" customFormat="1" ht="14.25">
      <c r="A90" s="35" t="s">
        <v>85</v>
      </c>
      <c r="B90" s="25" t="s">
        <v>162</v>
      </c>
      <c r="C90" s="26">
        <v>6.3</v>
      </c>
      <c r="D90" s="17">
        <f>IF($K$12=0,(C90-C90/100*$J$12)*$J$3,ROUND((C90-C90/100*$J$12+((C90-C90/100*$J$12)/100*$K$12))*$J$3,0))</f>
        <v>6.3</v>
      </c>
      <c r="E90" s="15"/>
      <c r="F90" s="35" t="s">
        <v>146</v>
      </c>
      <c r="G90" s="25" t="s">
        <v>15</v>
      </c>
      <c r="H90" s="26">
        <v>0.4</v>
      </c>
      <c r="I90" s="17">
        <f t="shared" si="6"/>
        <v>0.4</v>
      </c>
    </row>
    <row r="91" spans="1:9" s="21" customFormat="1" ht="14.25">
      <c r="A91" s="35" t="s">
        <v>86</v>
      </c>
      <c r="B91" s="25" t="s">
        <v>162</v>
      </c>
      <c r="C91" s="26">
        <v>6.8</v>
      </c>
      <c r="D91" s="17">
        <f>IF($K$12=0,(C91-C91/100*$J$12)*$J$3,ROUND((C91-C91/100*$J$12+((C91-C91/100*$J$12)/100*$K$12))*$J$3,0))</f>
        <v>6.8</v>
      </c>
      <c r="E91" s="15"/>
      <c r="F91" s="35" t="s">
        <v>147</v>
      </c>
      <c r="G91" s="25" t="s">
        <v>15</v>
      </c>
      <c r="H91" s="26">
        <v>0.4</v>
      </c>
      <c r="I91" s="17">
        <f t="shared" si="6"/>
        <v>0.4</v>
      </c>
    </row>
    <row r="92" spans="1:9" s="21" customFormat="1" ht="15.75" thickBot="1">
      <c r="A92" s="40" t="s">
        <v>87</v>
      </c>
      <c r="B92" s="41" t="s">
        <v>162</v>
      </c>
      <c r="C92" s="42">
        <v>6.3</v>
      </c>
      <c r="D92" s="43">
        <f>IF($K$12=0,(C92-C92/100*$J$12)*$J$3,ROUND((C92-C92/100*$J$12+((C92-C92/100*$J$12)/100*$K$12))*$J$3,0))</f>
        <v>6.3</v>
      </c>
      <c r="E92" s="22"/>
      <c r="F92" s="40" t="s">
        <v>148</v>
      </c>
      <c r="G92" s="41" t="s">
        <v>15</v>
      </c>
      <c r="H92" s="42">
        <v>0.4</v>
      </c>
      <c r="I92" s="43">
        <f t="shared" si="6"/>
        <v>0.4</v>
      </c>
    </row>
    <row r="93" spans="1:9" s="21" customFormat="1" ht="14.25">
      <c r="A93" s="16"/>
      <c r="B93" s="16"/>
      <c r="C93" s="16"/>
      <c r="D93" s="16"/>
      <c r="E93" s="16"/>
      <c r="F93" s="16"/>
      <c r="G93" s="16"/>
      <c r="H93" s="16"/>
      <c r="I93" s="16"/>
    </row>
    <row r="94" spans="1:9" s="21" customFormat="1" ht="14.25">
      <c r="A94" s="16"/>
      <c r="B94" s="16"/>
      <c r="C94" s="16"/>
      <c r="D94" s="16"/>
      <c r="E94" s="56"/>
      <c r="F94" s="16"/>
      <c r="G94" s="16"/>
      <c r="H94" s="16"/>
      <c r="I94" s="16"/>
    </row>
    <row r="95" spans="1:9" s="21" customFormat="1" ht="15" thickBot="1">
      <c r="A95" s="16"/>
      <c r="B95" s="16"/>
      <c r="C95" s="16"/>
      <c r="D95" s="16"/>
      <c r="E95" s="56"/>
      <c r="F95" s="16"/>
      <c r="G95" s="16"/>
      <c r="H95" s="16"/>
      <c r="I95" s="16"/>
    </row>
    <row r="96" spans="1:9" s="21" customFormat="1" ht="30.75" thickBot="1">
      <c r="A96" s="65" t="s">
        <v>169</v>
      </c>
      <c r="B96" s="66" t="s">
        <v>2</v>
      </c>
      <c r="C96" s="67" t="s">
        <v>3</v>
      </c>
      <c r="D96" s="24" t="str">
        <f>IF($J$3=1,"Цена, EURO","Цена, ГРН")</f>
        <v>Цена, EURO</v>
      </c>
      <c r="E96" s="57"/>
      <c r="F96" s="65" t="s">
        <v>169</v>
      </c>
      <c r="G96" s="66" t="s">
        <v>2</v>
      </c>
      <c r="H96" s="68" t="s">
        <v>3</v>
      </c>
      <c r="I96" s="24" t="str">
        <f>IF($J$3=1,"Цена, EURO","Цена, ГРН")</f>
        <v>Цена, EURO</v>
      </c>
    </row>
    <row r="97" spans="1:9" s="21" customFormat="1" ht="15" thickBot="1">
      <c r="A97" s="62"/>
      <c r="B97" s="63"/>
      <c r="C97" s="63"/>
      <c r="D97" s="64"/>
      <c r="E97" s="15"/>
      <c r="F97" s="62"/>
      <c r="G97" s="63"/>
      <c r="H97" s="63"/>
      <c r="I97" s="64"/>
    </row>
    <row r="98" spans="1:9" s="21" customFormat="1" ht="16.5" thickBot="1">
      <c r="A98" s="86" t="s">
        <v>17</v>
      </c>
      <c r="B98" s="87"/>
      <c r="C98" s="87"/>
      <c r="D98" s="88"/>
      <c r="E98" s="15"/>
      <c r="F98" s="86" t="s">
        <v>18</v>
      </c>
      <c r="G98" s="87"/>
      <c r="H98" s="87"/>
      <c r="I98" s="88"/>
    </row>
    <row r="99" spans="1:9" s="21" customFormat="1" ht="15" thickBot="1">
      <c r="A99" s="59"/>
      <c r="B99" s="60"/>
      <c r="C99" s="60"/>
      <c r="D99" s="61"/>
      <c r="E99" s="29"/>
      <c r="F99" s="58"/>
      <c r="G99" s="54"/>
      <c r="H99" s="54"/>
      <c r="I99" s="55"/>
    </row>
    <row r="100" spans="1:9" s="21" customFormat="1" ht="15" customHeight="1">
      <c r="A100" s="80" t="s">
        <v>19</v>
      </c>
      <c r="B100" s="81"/>
      <c r="C100" s="81"/>
      <c r="D100" s="82"/>
      <c r="E100" s="15"/>
      <c r="F100" s="92" t="s">
        <v>20</v>
      </c>
      <c r="G100" s="93"/>
      <c r="H100" s="93"/>
      <c r="I100" s="94"/>
    </row>
    <row r="101" spans="1:9" s="21" customFormat="1" ht="14.25">
      <c r="A101" s="83"/>
      <c r="B101" s="84"/>
      <c r="C101" s="84"/>
      <c r="D101" s="85"/>
      <c r="E101" s="15"/>
      <c r="F101" s="95"/>
      <c r="G101" s="96"/>
      <c r="H101" s="96"/>
      <c r="I101" s="97"/>
    </row>
    <row r="102" spans="1:9" s="21" customFormat="1" ht="14.25">
      <c r="A102" s="34" t="s">
        <v>164</v>
      </c>
      <c r="B102" s="25" t="s">
        <v>21</v>
      </c>
      <c r="C102" s="25">
        <v>0.48</v>
      </c>
      <c r="D102" s="17">
        <f aca="true" t="shared" si="7" ref="D102:D108">IF($K$12=0,(C102-C102/100*$J$12)*$J$3,ROUND((C102-C102/100*$J$12+((C102-C102/100*$J$12)/100*$K$12))*$J$3,0))</f>
        <v>0.48</v>
      </c>
      <c r="E102" s="15"/>
      <c r="F102" s="34" t="s">
        <v>209</v>
      </c>
      <c r="G102" s="25" t="s">
        <v>226</v>
      </c>
      <c r="H102" s="26">
        <v>19</v>
      </c>
      <c r="I102" s="17">
        <f aca="true" t="shared" si="8" ref="I102:I110">IF($K$12=0,(H102-H102/100*$J$12)*$J$3,ROUND((H102-H102/100*$J$12+((H102-H102/100*$J$12)/100*$K$12))*$J$3,0))</f>
        <v>19</v>
      </c>
    </row>
    <row r="103" spans="1:9" s="21" customFormat="1" ht="14.25">
      <c r="A103" s="35" t="s">
        <v>165</v>
      </c>
      <c r="B103" s="25" t="s">
        <v>21</v>
      </c>
      <c r="C103" s="25">
        <v>0.44</v>
      </c>
      <c r="D103" s="17">
        <f t="shared" si="7"/>
        <v>0.44</v>
      </c>
      <c r="E103" s="15"/>
      <c r="F103" s="35" t="s">
        <v>210</v>
      </c>
      <c r="G103" s="25" t="s">
        <v>227</v>
      </c>
      <c r="H103" s="26">
        <v>10.8</v>
      </c>
      <c r="I103" s="17">
        <f t="shared" si="8"/>
        <v>10.8</v>
      </c>
    </row>
    <row r="104" spans="1:9" s="21" customFormat="1" ht="14.25">
      <c r="A104" s="35" t="s">
        <v>166</v>
      </c>
      <c r="B104" s="25" t="s">
        <v>21</v>
      </c>
      <c r="C104" s="25">
        <v>0.42</v>
      </c>
      <c r="D104" s="17">
        <f t="shared" si="7"/>
        <v>0.42</v>
      </c>
      <c r="E104" s="15"/>
      <c r="F104" s="35" t="s">
        <v>211</v>
      </c>
      <c r="G104" s="25" t="s">
        <v>228</v>
      </c>
      <c r="H104" s="26">
        <v>8.52</v>
      </c>
      <c r="I104" s="17">
        <f t="shared" si="8"/>
        <v>8.52</v>
      </c>
    </row>
    <row r="105" spans="1:9" s="21" customFormat="1" ht="14.25">
      <c r="A105" s="35" t="s">
        <v>167</v>
      </c>
      <c r="B105" s="25" t="s">
        <v>21</v>
      </c>
      <c r="C105" s="25">
        <v>0.42</v>
      </c>
      <c r="D105" s="17">
        <f t="shared" si="7"/>
        <v>0.42</v>
      </c>
      <c r="E105" s="15"/>
      <c r="F105" s="35" t="s">
        <v>212</v>
      </c>
      <c r="G105" s="25" t="s">
        <v>229</v>
      </c>
      <c r="H105" s="26">
        <v>10.32</v>
      </c>
      <c r="I105" s="17">
        <f t="shared" si="8"/>
        <v>10.32</v>
      </c>
    </row>
    <row r="106" spans="1:9" s="21" customFormat="1" ht="14.25">
      <c r="A106" s="35" t="s">
        <v>168</v>
      </c>
      <c r="B106" s="25" t="s">
        <v>21</v>
      </c>
      <c r="C106" s="25">
        <v>0.42</v>
      </c>
      <c r="D106" s="17">
        <f t="shared" si="7"/>
        <v>0.42</v>
      </c>
      <c r="E106" s="15"/>
      <c r="F106" s="35" t="s">
        <v>213</v>
      </c>
      <c r="G106" s="25" t="s">
        <v>230</v>
      </c>
      <c r="H106" s="26">
        <v>10.32</v>
      </c>
      <c r="I106" s="17">
        <f t="shared" si="8"/>
        <v>10.32</v>
      </c>
    </row>
    <row r="107" spans="1:9" s="21" customFormat="1" ht="14.25">
      <c r="A107" s="35" t="s">
        <v>170</v>
      </c>
      <c r="B107" s="25" t="s">
        <v>21</v>
      </c>
      <c r="C107" s="25">
        <v>0.42</v>
      </c>
      <c r="D107" s="17">
        <f t="shared" si="7"/>
        <v>0.42</v>
      </c>
      <c r="E107" s="57"/>
      <c r="F107" s="35" t="s">
        <v>214</v>
      </c>
      <c r="G107" s="25" t="s">
        <v>231</v>
      </c>
      <c r="H107" s="26">
        <v>6.5</v>
      </c>
      <c r="I107" s="17">
        <f t="shared" si="8"/>
        <v>6.5</v>
      </c>
    </row>
    <row r="108" spans="1:9" s="21" customFormat="1" ht="14.25">
      <c r="A108" s="35" t="s">
        <v>171</v>
      </c>
      <c r="B108" s="25" t="s">
        <v>21</v>
      </c>
      <c r="C108" s="25">
        <v>0.42</v>
      </c>
      <c r="D108" s="17">
        <f t="shared" si="7"/>
        <v>0.42</v>
      </c>
      <c r="E108" s="15"/>
      <c r="F108" s="35" t="s">
        <v>215</v>
      </c>
      <c r="G108" s="25" t="s">
        <v>232</v>
      </c>
      <c r="H108" s="26">
        <v>6.16</v>
      </c>
      <c r="I108" s="17">
        <f t="shared" si="8"/>
        <v>6.16</v>
      </c>
    </row>
    <row r="109" spans="1:9" s="21" customFormat="1" ht="15" thickBot="1">
      <c r="A109" s="74"/>
      <c r="B109" s="99"/>
      <c r="C109" s="99"/>
      <c r="D109" s="100"/>
      <c r="E109" s="15"/>
      <c r="F109" s="35" t="s">
        <v>216</v>
      </c>
      <c r="G109" s="25" t="s">
        <v>233</v>
      </c>
      <c r="H109" s="26">
        <v>5.82</v>
      </c>
      <c r="I109" s="17">
        <f t="shared" si="8"/>
        <v>5.82</v>
      </c>
    </row>
    <row r="110" spans="1:9" s="21" customFormat="1" ht="28.5">
      <c r="A110" s="92" t="s">
        <v>14</v>
      </c>
      <c r="B110" s="93"/>
      <c r="C110" s="93"/>
      <c r="D110" s="94"/>
      <c r="E110" s="15"/>
      <c r="F110" s="35" t="s">
        <v>217</v>
      </c>
      <c r="G110" s="25" t="s">
        <v>22</v>
      </c>
      <c r="H110" s="26">
        <v>6.18</v>
      </c>
      <c r="I110" s="17">
        <f t="shared" si="8"/>
        <v>6.18</v>
      </c>
    </row>
    <row r="111" spans="1:9" s="21" customFormat="1" ht="15" thickBot="1">
      <c r="A111" s="95"/>
      <c r="B111" s="96"/>
      <c r="C111" s="96"/>
      <c r="D111" s="97"/>
      <c r="E111" s="15"/>
      <c r="F111" s="50"/>
      <c r="G111" s="51"/>
      <c r="H111" s="51"/>
      <c r="I111" s="52"/>
    </row>
    <row r="112" spans="1:9" s="21" customFormat="1" ht="15" customHeight="1">
      <c r="A112" s="35" t="s">
        <v>172</v>
      </c>
      <c r="B112" s="25" t="s">
        <v>23</v>
      </c>
      <c r="C112" s="25">
        <v>0.44</v>
      </c>
      <c r="D112" s="17">
        <f aca="true" t="shared" si="9" ref="D112:D122">IF($K$12=0,(C112-C112/100*$J$12)*$J$3,ROUND((C112-C112/100*$J$12+((C112-C112/100*$J$12)/100*$K$12))*$J$3,0))</f>
        <v>0.44</v>
      </c>
      <c r="E112" s="15"/>
      <c r="F112" s="92" t="s">
        <v>24</v>
      </c>
      <c r="G112" s="93"/>
      <c r="H112" s="93"/>
      <c r="I112" s="94"/>
    </row>
    <row r="113" spans="1:9" s="21" customFormat="1" ht="14.25">
      <c r="A113" s="35" t="s">
        <v>173</v>
      </c>
      <c r="B113" s="25" t="s">
        <v>23</v>
      </c>
      <c r="C113" s="26">
        <v>0.4</v>
      </c>
      <c r="D113" s="17">
        <f t="shared" si="9"/>
        <v>0.4</v>
      </c>
      <c r="E113" s="15"/>
      <c r="F113" s="95"/>
      <c r="G113" s="96"/>
      <c r="H113" s="96"/>
      <c r="I113" s="97"/>
    </row>
    <row r="114" spans="1:9" s="21" customFormat="1" ht="14.25">
      <c r="A114" s="35" t="s">
        <v>174</v>
      </c>
      <c r="B114" s="25" t="s">
        <v>23</v>
      </c>
      <c r="C114" s="25">
        <v>0.38</v>
      </c>
      <c r="D114" s="17">
        <f t="shared" si="9"/>
        <v>0.38</v>
      </c>
      <c r="E114" s="15"/>
      <c r="F114" s="34" t="s">
        <v>218</v>
      </c>
      <c r="G114" s="25" t="s">
        <v>25</v>
      </c>
      <c r="H114" s="26">
        <v>6.5</v>
      </c>
      <c r="I114" s="17">
        <f aca="true" t="shared" si="10" ref="I114:I119">IF($K$12=0,(H114-H114/100*$J$12)*$J$3,ROUND((H114-H114/100*$J$12+((H114-H114/100*$J$12)/100*$K$12))*$J$3,0))</f>
        <v>6.5</v>
      </c>
    </row>
    <row r="115" spans="1:9" s="21" customFormat="1" ht="14.25">
      <c r="A115" s="35" t="s">
        <v>175</v>
      </c>
      <c r="B115" s="25" t="s">
        <v>23</v>
      </c>
      <c r="C115" s="25">
        <v>0.38</v>
      </c>
      <c r="D115" s="17">
        <f t="shared" si="9"/>
        <v>0.38</v>
      </c>
      <c r="E115" s="15"/>
      <c r="F115" s="35" t="s">
        <v>219</v>
      </c>
      <c r="G115" s="25" t="s">
        <v>26</v>
      </c>
      <c r="H115" s="26">
        <v>15</v>
      </c>
      <c r="I115" s="17">
        <f t="shared" si="10"/>
        <v>15</v>
      </c>
    </row>
    <row r="116" spans="1:9" s="21" customFormat="1" ht="14.25">
      <c r="A116" s="35" t="s">
        <v>176</v>
      </c>
      <c r="B116" s="25" t="s">
        <v>23</v>
      </c>
      <c r="C116" s="25">
        <v>0.38</v>
      </c>
      <c r="D116" s="17">
        <f t="shared" si="9"/>
        <v>0.38</v>
      </c>
      <c r="E116" s="15"/>
      <c r="F116" s="35" t="s">
        <v>220</v>
      </c>
      <c r="G116" s="25" t="s">
        <v>27</v>
      </c>
      <c r="H116" s="26">
        <v>15</v>
      </c>
      <c r="I116" s="17">
        <f t="shared" si="10"/>
        <v>15</v>
      </c>
    </row>
    <row r="117" spans="1:9" s="21" customFormat="1" ht="14.25">
      <c r="A117" s="35" t="s">
        <v>177</v>
      </c>
      <c r="B117" s="25" t="s">
        <v>23</v>
      </c>
      <c r="C117" s="25">
        <v>0.38</v>
      </c>
      <c r="D117" s="17">
        <f t="shared" si="9"/>
        <v>0.38</v>
      </c>
      <c r="E117" s="15"/>
      <c r="F117" s="35" t="s">
        <v>221</v>
      </c>
      <c r="G117" s="25" t="s">
        <v>28</v>
      </c>
      <c r="H117" s="26">
        <v>15</v>
      </c>
      <c r="I117" s="17">
        <f t="shared" si="10"/>
        <v>15</v>
      </c>
    </row>
    <row r="118" spans="1:9" s="21" customFormat="1" ht="14.25">
      <c r="A118" s="35" t="s">
        <v>178</v>
      </c>
      <c r="B118" s="25" t="s">
        <v>23</v>
      </c>
      <c r="C118" s="25">
        <v>0.38</v>
      </c>
      <c r="D118" s="17">
        <f t="shared" si="9"/>
        <v>0.38</v>
      </c>
      <c r="E118" s="15"/>
      <c r="F118" s="35" t="s">
        <v>222</v>
      </c>
      <c r="G118" s="25" t="s">
        <v>29</v>
      </c>
      <c r="H118" s="26">
        <v>15</v>
      </c>
      <c r="I118" s="17">
        <f t="shared" si="10"/>
        <v>15</v>
      </c>
    </row>
    <row r="119" spans="1:9" s="21" customFormat="1" ht="15" thickBot="1">
      <c r="A119" s="35" t="s">
        <v>179</v>
      </c>
      <c r="B119" s="25" t="s">
        <v>23</v>
      </c>
      <c r="C119" s="25">
        <v>0.38</v>
      </c>
      <c r="D119" s="17">
        <f t="shared" si="9"/>
        <v>0.38</v>
      </c>
      <c r="E119" s="15"/>
      <c r="F119" s="40" t="s">
        <v>223</v>
      </c>
      <c r="G119" s="41" t="s">
        <v>30</v>
      </c>
      <c r="H119" s="42">
        <v>15</v>
      </c>
      <c r="I119" s="43">
        <f t="shared" si="10"/>
        <v>15</v>
      </c>
    </row>
    <row r="120" spans="1:9" s="21" customFormat="1" ht="15" thickBot="1">
      <c r="A120" s="35" t="s">
        <v>180</v>
      </c>
      <c r="B120" s="25" t="s">
        <v>23</v>
      </c>
      <c r="C120" s="25">
        <v>0.38</v>
      </c>
      <c r="D120" s="17">
        <f t="shared" si="9"/>
        <v>0.38</v>
      </c>
      <c r="E120" s="15"/>
      <c r="F120" s="36"/>
      <c r="G120" s="16"/>
      <c r="H120" s="16"/>
      <c r="I120" s="37"/>
    </row>
    <row r="121" spans="1:9" s="21" customFormat="1" ht="16.5" thickBot="1">
      <c r="A121" s="35" t="s">
        <v>181</v>
      </c>
      <c r="B121" s="25" t="s">
        <v>23</v>
      </c>
      <c r="C121" s="25">
        <v>0.38</v>
      </c>
      <c r="D121" s="17">
        <f t="shared" si="9"/>
        <v>0.38</v>
      </c>
      <c r="E121" s="15"/>
      <c r="F121" s="86" t="s">
        <v>35</v>
      </c>
      <c r="G121" s="87"/>
      <c r="H121" s="87"/>
      <c r="I121" s="88"/>
    </row>
    <row r="122" spans="1:9" s="21" customFormat="1" ht="15" thickBot="1">
      <c r="A122" s="35" t="s">
        <v>182</v>
      </c>
      <c r="B122" s="25" t="s">
        <v>23</v>
      </c>
      <c r="C122" s="25">
        <v>0.38</v>
      </c>
      <c r="D122" s="17">
        <f t="shared" si="9"/>
        <v>0.38</v>
      </c>
      <c r="E122" s="15"/>
      <c r="F122" s="53"/>
      <c r="G122" s="54"/>
      <c r="H122" s="54"/>
      <c r="I122" s="55"/>
    </row>
    <row r="123" spans="1:9" s="21" customFormat="1" ht="15.75" customHeight="1" thickBot="1">
      <c r="A123" s="77"/>
      <c r="B123" s="78"/>
      <c r="C123" s="78"/>
      <c r="D123" s="79"/>
      <c r="E123" s="15"/>
      <c r="F123" s="92" t="s">
        <v>36</v>
      </c>
      <c r="G123" s="93"/>
      <c r="H123" s="93"/>
      <c r="I123" s="94"/>
    </row>
    <row r="124" spans="1:9" s="21" customFormat="1" ht="15" customHeight="1">
      <c r="A124" s="92" t="s">
        <v>31</v>
      </c>
      <c r="B124" s="93"/>
      <c r="C124" s="93"/>
      <c r="D124" s="94"/>
      <c r="E124" s="15"/>
      <c r="F124" s="95"/>
      <c r="G124" s="96"/>
      <c r="H124" s="96"/>
      <c r="I124" s="97"/>
    </row>
    <row r="125" spans="1:9" s="21" customFormat="1" ht="14.25">
      <c r="A125" s="95"/>
      <c r="B125" s="96"/>
      <c r="C125" s="96"/>
      <c r="D125" s="97"/>
      <c r="E125" s="15"/>
      <c r="F125" s="47" t="s">
        <v>194</v>
      </c>
      <c r="G125" s="27" t="s">
        <v>37</v>
      </c>
      <c r="H125" s="27">
        <v>40.66</v>
      </c>
      <c r="I125" s="48">
        <f aca="true" t="shared" si="11" ref="I125:I136">IF($K$12=0,(H125-H125/100*$J$12)*$J$3,ROUND((H125-H125/100*$J$12+((H125-H125/100*$J$12)/100*$K$12))*$J$3,0))</f>
        <v>40.66</v>
      </c>
    </row>
    <row r="126" spans="1:9" s="21" customFormat="1" ht="14.25">
      <c r="A126" s="35" t="s">
        <v>224</v>
      </c>
      <c r="B126" s="25" t="s">
        <v>21</v>
      </c>
      <c r="C126" s="26">
        <v>71</v>
      </c>
      <c r="D126" s="17">
        <f>IF($K$12=0,(C126-C126/100*$J$12)*$J$3,ROUND((C126-C126/100*$J$12+((C126-C126/100*$J$12)/100*$K$12))*$J$3,0))</f>
        <v>71</v>
      </c>
      <c r="E126" s="16"/>
      <c r="F126" s="49" t="s">
        <v>195</v>
      </c>
      <c r="G126" s="27" t="s">
        <v>37</v>
      </c>
      <c r="H126" s="27">
        <v>34.58</v>
      </c>
      <c r="I126" s="48">
        <f t="shared" si="11"/>
        <v>34.58</v>
      </c>
    </row>
    <row r="127" spans="1:9" s="21" customFormat="1" ht="14.25">
      <c r="A127" s="35" t="s">
        <v>225</v>
      </c>
      <c r="B127" s="25" t="s">
        <v>15</v>
      </c>
      <c r="C127" s="26">
        <v>46</v>
      </c>
      <c r="D127" s="17">
        <f>IF($K$12=0,(C127-C127/100*$J$12)*$J$3,ROUND((C127-C127/100*$J$12+((C127-C127/100*$J$12)/100*$K$12))*$J$3,0))</f>
        <v>46</v>
      </c>
      <c r="E127" s="15"/>
      <c r="F127" s="49" t="s">
        <v>196</v>
      </c>
      <c r="G127" s="27" t="s">
        <v>37</v>
      </c>
      <c r="H127" s="27">
        <v>27.95</v>
      </c>
      <c r="I127" s="48">
        <f t="shared" si="11"/>
        <v>27.95</v>
      </c>
    </row>
    <row r="128" spans="1:9" s="21" customFormat="1" ht="15" thickBot="1">
      <c r="A128" s="98"/>
      <c r="B128" s="69"/>
      <c r="C128" s="69"/>
      <c r="D128" s="70"/>
      <c r="E128" s="15"/>
      <c r="F128" s="49" t="s">
        <v>197</v>
      </c>
      <c r="G128" s="27" t="s">
        <v>37</v>
      </c>
      <c r="H128" s="27">
        <v>27.95</v>
      </c>
      <c r="I128" s="48">
        <f t="shared" si="11"/>
        <v>27.95</v>
      </c>
    </row>
    <row r="129" spans="1:9" s="21" customFormat="1" ht="15">
      <c r="A129" s="80" t="s">
        <v>250</v>
      </c>
      <c r="B129" s="81"/>
      <c r="C129" s="81"/>
      <c r="D129" s="82"/>
      <c r="E129" s="15"/>
      <c r="F129" s="49" t="s">
        <v>198</v>
      </c>
      <c r="G129" s="27" t="s">
        <v>37</v>
      </c>
      <c r="H129" s="27">
        <v>27.95</v>
      </c>
      <c r="I129" s="48">
        <f t="shared" si="11"/>
        <v>27.95</v>
      </c>
    </row>
    <row r="130" spans="1:9" s="21" customFormat="1" ht="15">
      <c r="A130" s="71" t="s">
        <v>251</v>
      </c>
      <c r="B130" s="72"/>
      <c r="C130" s="72"/>
      <c r="D130" s="73"/>
      <c r="E130" s="15"/>
      <c r="F130" s="49" t="s">
        <v>199</v>
      </c>
      <c r="G130" s="27" t="s">
        <v>37</v>
      </c>
      <c r="H130" s="27">
        <v>27.95</v>
      </c>
      <c r="I130" s="48">
        <f t="shared" si="11"/>
        <v>27.95</v>
      </c>
    </row>
    <row r="131" spans="1:9" s="21" customFormat="1" ht="14.25">
      <c r="A131" s="34" t="s">
        <v>183</v>
      </c>
      <c r="B131" s="25" t="s">
        <v>32</v>
      </c>
      <c r="C131" s="25">
        <v>0.14</v>
      </c>
      <c r="D131" s="17">
        <f aca="true" t="shared" si="12" ref="D131:D136">IF($K$12=0,(C131-C131/100*$J$12)*$J$3,ROUND((C131-C131/100*$J$12+((C131-C131/100*$J$12)/100*$K$12))*$J$3,0))</f>
        <v>0.14</v>
      </c>
      <c r="E131" s="15"/>
      <c r="F131" s="49" t="s">
        <v>200</v>
      </c>
      <c r="G131" s="27" t="s">
        <v>37</v>
      </c>
      <c r="H131" s="27">
        <v>27.95</v>
      </c>
      <c r="I131" s="48">
        <f t="shared" si="11"/>
        <v>27.95</v>
      </c>
    </row>
    <row r="132" spans="1:9" s="21" customFormat="1" ht="14.25">
      <c r="A132" s="35" t="s">
        <v>184</v>
      </c>
      <c r="B132" s="25" t="s">
        <v>32</v>
      </c>
      <c r="C132" s="25">
        <v>0.14</v>
      </c>
      <c r="D132" s="17">
        <f t="shared" si="12"/>
        <v>0.14</v>
      </c>
      <c r="E132" s="15"/>
      <c r="F132" s="49" t="s">
        <v>201</v>
      </c>
      <c r="G132" s="27" t="s">
        <v>37</v>
      </c>
      <c r="H132" s="27">
        <v>27.95</v>
      </c>
      <c r="I132" s="48">
        <f t="shared" si="11"/>
        <v>27.95</v>
      </c>
    </row>
    <row r="133" spans="1:9" s="21" customFormat="1" ht="14.25">
      <c r="A133" s="35" t="s">
        <v>185</v>
      </c>
      <c r="B133" s="25" t="s">
        <v>32</v>
      </c>
      <c r="C133" s="25">
        <v>0.14</v>
      </c>
      <c r="D133" s="17">
        <f t="shared" si="12"/>
        <v>0.14</v>
      </c>
      <c r="E133" s="15"/>
      <c r="F133" s="49" t="s">
        <v>202</v>
      </c>
      <c r="G133" s="27" t="s">
        <v>37</v>
      </c>
      <c r="H133" s="27">
        <v>27.95</v>
      </c>
      <c r="I133" s="48">
        <f t="shared" si="11"/>
        <v>27.95</v>
      </c>
    </row>
    <row r="134" spans="1:9" s="21" customFormat="1" ht="14.25">
      <c r="A134" s="35" t="s">
        <v>186</v>
      </c>
      <c r="B134" s="25" t="s">
        <v>32</v>
      </c>
      <c r="C134" s="25">
        <v>0.14</v>
      </c>
      <c r="D134" s="17">
        <f t="shared" si="12"/>
        <v>0.14</v>
      </c>
      <c r="E134" s="15"/>
      <c r="F134" s="49" t="s">
        <v>203</v>
      </c>
      <c r="G134" s="27" t="s">
        <v>37</v>
      </c>
      <c r="H134" s="27">
        <v>27.95</v>
      </c>
      <c r="I134" s="48">
        <f t="shared" si="11"/>
        <v>27.95</v>
      </c>
    </row>
    <row r="135" spans="1:9" s="21" customFormat="1" ht="14.25">
      <c r="A135" s="35" t="s">
        <v>187</v>
      </c>
      <c r="B135" s="25" t="s">
        <v>32</v>
      </c>
      <c r="C135" s="25">
        <v>0.14</v>
      </c>
      <c r="D135" s="17">
        <f t="shared" si="12"/>
        <v>0.14</v>
      </c>
      <c r="E135" s="15"/>
      <c r="F135" s="49" t="s">
        <v>204</v>
      </c>
      <c r="G135" s="27" t="s">
        <v>37</v>
      </c>
      <c r="H135" s="27">
        <v>27.95</v>
      </c>
      <c r="I135" s="48">
        <f t="shared" si="11"/>
        <v>27.95</v>
      </c>
    </row>
    <row r="136" spans="1:9" s="21" customFormat="1" ht="14.25">
      <c r="A136" s="35" t="s">
        <v>188</v>
      </c>
      <c r="B136" s="25" t="s">
        <v>32</v>
      </c>
      <c r="C136" s="25">
        <v>0.14</v>
      </c>
      <c r="D136" s="17">
        <f t="shared" si="12"/>
        <v>0.14</v>
      </c>
      <c r="E136" s="15"/>
      <c r="F136" s="49" t="s">
        <v>205</v>
      </c>
      <c r="G136" s="27" t="s">
        <v>37</v>
      </c>
      <c r="H136" s="27">
        <v>27.95</v>
      </c>
      <c r="I136" s="48">
        <f t="shared" si="11"/>
        <v>27.95</v>
      </c>
    </row>
    <row r="137" spans="1:9" s="21" customFormat="1" ht="15" thickBot="1">
      <c r="A137" s="77"/>
      <c r="B137" s="78"/>
      <c r="C137" s="78"/>
      <c r="D137" s="79"/>
      <c r="E137" s="15"/>
      <c r="F137" s="89"/>
      <c r="G137" s="90"/>
      <c r="H137" s="90"/>
      <c r="I137" s="91"/>
    </row>
    <row r="138" spans="1:9" s="21" customFormat="1" ht="15" customHeight="1">
      <c r="A138" s="80" t="s">
        <v>33</v>
      </c>
      <c r="B138" s="81"/>
      <c r="C138" s="81"/>
      <c r="D138" s="82"/>
      <c r="E138" s="15"/>
      <c r="F138" s="92" t="s">
        <v>38</v>
      </c>
      <c r="G138" s="93"/>
      <c r="H138" s="93"/>
      <c r="I138" s="94"/>
    </row>
    <row r="139" spans="1:9" s="21" customFormat="1" ht="14.25">
      <c r="A139" s="83"/>
      <c r="B139" s="84"/>
      <c r="C139" s="84"/>
      <c r="D139" s="85"/>
      <c r="E139" s="15"/>
      <c r="F139" s="95"/>
      <c r="G139" s="96"/>
      <c r="H139" s="96"/>
      <c r="I139" s="97"/>
    </row>
    <row r="140" spans="1:9" s="21" customFormat="1" ht="14.25">
      <c r="A140" s="34" t="s">
        <v>189</v>
      </c>
      <c r="B140" s="25" t="s">
        <v>34</v>
      </c>
      <c r="C140" s="25">
        <v>0.77</v>
      </c>
      <c r="D140" s="17">
        <f>IF($K$12=0,(C140-C140/100*$J$12)*$J$3,ROUND((C140-C140/100*$J$12+((C140-C140/100*$J$12)/100*$K$12))*$J$3,0))</f>
        <v>0.77</v>
      </c>
      <c r="E140" s="15"/>
      <c r="F140" s="34" t="s">
        <v>206</v>
      </c>
      <c r="G140" s="25" t="s">
        <v>39</v>
      </c>
      <c r="H140" s="26">
        <v>25.34</v>
      </c>
      <c r="I140" s="17">
        <f>IF($K$12=0,(H140-H140/100*$J$12)*$J$3,ROUND((H140-H140/100*$J$12+((H140-H140/100*$J$12)/100*$K$12))*$J$3,0))</f>
        <v>25.34</v>
      </c>
    </row>
    <row r="141" spans="1:9" s="21" customFormat="1" ht="14.25">
      <c r="A141" s="34" t="s">
        <v>190</v>
      </c>
      <c r="B141" s="25" t="s">
        <v>34</v>
      </c>
      <c r="C141" s="25">
        <v>0.77</v>
      </c>
      <c r="D141" s="17">
        <f>IF($K$12=0,(C141-C141/100*$J$12)*$J$3,ROUND((C141-C141/100*$J$12+((C141-C141/100*$J$12)/100*$K$12))*$J$3,0))</f>
        <v>0.77</v>
      </c>
      <c r="E141" s="15"/>
      <c r="F141" s="35" t="s">
        <v>207</v>
      </c>
      <c r="G141" s="25" t="s">
        <v>39</v>
      </c>
      <c r="H141" s="26">
        <v>22.02</v>
      </c>
      <c r="I141" s="17">
        <f>IF($K$12=0,(H141-H141/100*$J$12)*$J$3,ROUND((H141-H141/100*$J$12+((H141-H141/100*$J$12)/100*$K$12))*$J$3,0))</f>
        <v>22.02</v>
      </c>
    </row>
    <row r="142" spans="1:9" s="21" customFormat="1" ht="14.25">
      <c r="A142" s="35" t="s">
        <v>191</v>
      </c>
      <c r="B142" s="25" t="s">
        <v>34</v>
      </c>
      <c r="C142" s="25">
        <v>0.77</v>
      </c>
      <c r="D142" s="17">
        <f>IF($K$12=0,(C142-C142/100*$J$12)*$J$3,ROUND((C142-C142/100*$J$12+((C142-C142/100*$J$12)/100*$K$12))*$J$3,0))</f>
        <v>0.77</v>
      </c>
      <c r="E142" s="15"/>
      <c r="F142" s="35" t="s">
        <v>208</v>
      </c>
      <c r="G142" s="25" t="s">
        <v>39</v>
      </c>
      <c r="H142" s="26">
        <v>18.35</v>
      </c>
      <c r="I142" s="17">
        <f>IF($K$12=0,(H142-H142/100*$J$12)*$J$3,ROUND((H142-H142/100*$J$12+((H142-H142/100*$J$12)/100*$K$12))*$J$3,0))</f>
        <v>18.35</v>
      </c>
    </row>
    <row r="143" spans="1:9" s="21" customFormat="1" ht="14.25">
      <c r="A143" s="34" t="s">
        <v>192</v>
      </c>
      <c r="B143" s="25" t="s">
        <v>34</v>
      </c>
      <c r="C143" s="25">
        <v>0.77</v>
      </c>
      <c r="D143" s="17">
        <f>IF($K$12=0,(C143-C143/100*$J$12)*$J$3,ROUND((C143-C143/100*$J$12+((C143-C143/100*$J$12)/100*$K$12))*$J$3,0))</f>
        <v>0.77</v>
      </c>
      <c r="E143" s="16"/>
      <c r="F143" s="36"/>
      <c r="G143" s="16"/>
      <c r="H143" s="16"/>
      <c r="I143" s="37"/>
    </row>
    <row r="144" spans="1:9" s="21" customFormat="1" ht="15" thickBot="1">
      <c r="A144" s="40" t="s">
        <v>193</v>
      </c>
      <c r="B144" s="41" t="s">
        <v>34</v>
      </c>
      <c r="C144" s="41">
        <v>0.77</v>
      </c>
      <c r="D144" s="43">
        <f>IF($K$12=0,(C144-C144/100*$J$12)*$J$3,ROUND((C144-C144/100*$J$12+((C144-C144/100*$J$12)/100*$K$12))*$J$3,0))</f>
        <v>0.77</v>
      </c>
      <c r="E144" s="16"/>
      <c r="F144" s="53"/>
      <c r="G144" s="54"/>
      <c r="H144" s="54"/>
      <c r="I144" s="55"/>
    </row>
    <row r="145" spans="5:9" s="21" customFormat="1" ht="14.25">
      <c r="E145" s="15"/>
      <c r="F145" s="16"/>
      <c r="G145" s="16"/>
      <c r="H145" s="16"/>
      <c r="I145" s="16"/>
    </row>
    <row r="146" spans="5:9" s="21" customFormat="1" ht="14.25">
      <c r="E146" s="15"/>
      <c r="F146" s="16"/>
      <c r="G146" s="16"/>
      <c r="H146" s="16"/>
      <c r="I146" s="16"/>
    </row>
    <row r="147" spans="5:9" s="21" customFormat="1" ht="14.25">
      <c r="E147" s="15"/>
      <c r="F147" s="16"/>
      <c r="G147" s="16"/>
      <c r="H147" s="16"/>
      <c r="I147" s="16"/>
    </row>
    <row r="148" spans="5:9" s="21" customFormat="1" ht="14.25">
      <c r="E148" s="15"/>
      <c r="F148" s="16"/>
      <c r="G148" s="16"/>
      <c r="H148" s="16"/>
      <c r="I148" s="16"/>
    </row>
    <row r="149" spans="5:9" s="21" customFormat="1" ht="14.25">
      <c r="E149" s="15"/>
      <c r="F149" s="16"/>
      <c r="G149" s="16"/>
      <c r="H149" s="16"/>
      <c r="I149" s="16"/>
    </row>
    <row r="150" spans="5:9" s="21" customFormat="1" ht="14.25">
      <c r="E150" s="15"/>
      <c r="F150" s="16"/>
      <c r="G150" s="16"/>
      <c r="H150" s="16"/>
      <c r="I150" s="16"/>
    </row>
    <row r="151" spans="5:9" s="21" customFormat="1" ht="14.25">
      <c r="E151" s="15"/>
      <c r="F151" s="16"/>
      <c r="G151" s="16"/>
      <c r="H151" s="16"/>
      <c r="I151" s="16"/>
    </row>
    <row r="152" spans="5:9" s="21" customFormat="1" ht="14.25">
      <c r="E152" s="15"/>
      <c r="F152" s="16"/>
      <c r="G152" s="16"/>
      <c r="H152" s="16"/>
      <c r="I152" s="16"/>
    </row>
    <row r="153" spans="5:9" s="21" customFormat="1" ht="14.25">
      <c r="E153" s="15"/>
      <c r="F153" s="16"/>
      <c r="G153" s="16"/>
      <c r="H153" s="16"/>
      <c r="I153" s="16"/>
    </row>
    <row r="154" spans="5:9" s="21" customFormat="1" ht="14.25">
      <c r="E154" s="15"/>
      <c r="F154" s="16"/>
      <c r="G154" s="16"/>
      <c r="H154" s="16"/>
      <c r="I154" s="16"/>
    </row>
    <row r="155" spans="5:9" s="21" customFormat="1" ht="14.25">
      <c r="E155" s="15"/>
      <c r="F155" s="16"/>
      <c r="G155" s="16"/>
      <c r="H155" s="16"/>
      <c r="I155" s="16"/>
    </row>
    <row r="156" spans="5:9" s="21" customFormat="1" ht="14.25">
      <c r="E156" s="15"/>
      <c r="F156" s="16"/>
      <c r="G156" s="16"/>
      <c r="H156" s="16"/>
      <c r="I156" s="16"/>
    </row>
    <row r="157" spans="5:9" s="21" customFormat="1" ht="14.25">
      <c r="E157" s="15"/>
      <c r="F157" s="16"/>
      <c r="G157" s="16"/>
      <c r="H157" s="16"/>
      <c r="I157" s="16"/>
    </row>
    <row r="158" spans="5:9" s="21" customFormat="1" ht="14.25">
      <c r="E158" s="15"/>
      <c r="F158" s="16"/>
      <c r="G158" s="16"/>
      <c r="H158" s="16"/>
      <c r="I158" s="16"/>
    </row>
    <row r="159" spans="5:9" s="21" customFormat="1" ht="14.25">
      <c r="E159" s="15"/>
      <c r="F159" s="16"/>
      <c r="G159" s="16"/>
      <c r="H159" s="16"/>
      <c r="I159" s="16"/>
    </row>
    <row r="160" spans="5:9" s="21" customFormat="1" ht="14.25">
      <c r="E160" s="15"/>
      <c r="F160" s="16"/>
      <c r="G160" s="16"/>
      <c r="H160" s="16"/>
      <c r="I160" s="16"/>
    </row>
    <row r="161" spans="5:9" s="21" customFormat="1" ht="14.25">
      <c r="E161" s="15"/>
      <c r="F161" s="16"/>
      <c r="G161" s="16"/>
      <c r="H161" s="16"/>
      <c r="I161" s="16"/>
    </row>
    <row r="162" spans="5:9" s="21" customFormat="1" ht="14.25">
      <c r="E162" s="15"/>
      <c r="F162" s="16"/>
      <c r="G162" s="16"/>
      <c r="H162" s="16"/>
      <c r="I162" s="16"/>
    </row>
    <row r="163" spans="5:9" s="21" customFormat="1" ht="14.25">
      <c r="E163" s="15"/>
      <c r="F163" s="16"/>
      <c r="G163" s="16"/>
      <c r="H163" s="16"/>
      <c r="I163" s="16"/>
    </row>
    <row r="164" spans="5:9" s="21" customFormat="1" ht="14.25">
      <c r="E164" s="15"/>
      <c r="F164" s="16"/>
      <c r="G164" s="16"/>
      <c r="H164" s="16"/>
      <c r="I164" s="16"/>
    </row>
    <row r="165" spans="5:9" s="21" customFormat="1" ht="14.25">
      <c r="E165" s="19"/>
      <c r="F165" s="16"/>
      <c r="G165" s="16"/>
      <c r="H165" s="16"/>
      <c r="I165" s="16"/>
    </row>
    <row r="166" spans="5:9" s="21" customFormat="1" ht="14.25">
      <c r="E166" s="19"/>
      <c r="F166" s="16"/>
      <c r="G166" s="16"/>
      <c r="H166" s="16"/>
      <c r="I166" s="16"/>
    </row>
    <row r="167" spans="1:9" s="21" customFormat="1" ht="14.25">
      <c r="A167" s="18"/>
      <c r="B167" s="15"/>
      <c r="C167" s="15"/>
      <c r="D167" s="15"/>
      <c r="E167" s="16"/>
      <c r="F167" s="16"/>
      <c r="G167" s="16"/>
      <c r="H167" s="16"/>
      <c r="I167" s="16"/>
    </row>
    <row r="168" spans="1:9" s="21" customFormat="1" ht="14.25">
      <c r="A168" s="16"/>
      <c r="B168" s="16"/>
      <c r="C168" s="16"/>
      <c r="D168" s="16"/>
      <c r="E168" s="20"/>
      <c r="F168" s="16"/>
      <c r="G168" s="16"/>
      <c r="H168" s="16"/>
      <c r="I168" s="16"/>
    </row>
    <row r="169" spans="1:9" s="21" customFormat="1" ht="14.25">
      <c r="A169" s="16"/>
      <c r="B169" s="16"/>
      <c r="C169" s="16"/>
      <c r="D169" s="16"/>
      <c r="E169" s="20"/>
      <c r="F169" s="16"/>
      <c r="G169" s="16"/>
      <c r="H169" s="16"/>
      <c r="I169" s="16"/>
    </row>
    <row r="170" spans="1:9" s="21" customFormat="1" ht="14.25">
      <c r="A170" s="20"/>
      <c r="B170" s="20"/>
      <c r="C170" s="20"/>
      <c r="D170" s="20"/>
      <c r="F170" s="20"/>
      <c r="G170" s="20"/>
      <c r="H170" s="20"/>
      <c r="I170" s="20"/>
    </row>
    <row r="171" spans="1:9" s="21" customFormat="1" ht="14.25">
      <c r="A171" s="20"/>
      <c r="B171" s="20"/>
      <c r="C171" s="20"/>
      <c r="D171" s="20"/>
      <c r="F171" s="20"/>
      <c r="G171" s="20"/>
      <c r="H171" s="20"/>
      <c r="I171" s="20"/>
    </row>
    <row r="172" s="21" customFormat="1" ht="14.25"/>
    <row r="173" s="21" customFormat="1" ht="14.25"/>
    <row r="174" s="21" customFormat="1" ht="14.25"/>
    <row r="175" s="21" customFormat="1" ht="14.25"/>
    <row r="176" s="21" customFormat="1" ht="14.25"/>
    <row r="177" s="21" customFormat="1" ht="14.25"/>
    <row r="178" s="21" customFormat="1" ht="14.25"/>
    <row r="179" s="21" customFormat="1" ht="14.25"/>
    <row r="180" spans="1:9" ht="14.25">
      <c r="A180" s="21"/>
      <c r="B180" s="21"/>
      <c r="C180" s="21"/>
      <c r="D180" s="21"/>
      <c r="E180" s="14"/>
      <c r="F180" s="21"/>
      <c r="G180" s="21"/>
      <c r="H180" s="21"/>
      <c r="I180" s="21"/>
    </row>
    <row r="181" spans="1:9" ht="14.25">
      <c r="A181" s="21"/>
      <c r="B181" s="21"/>
      <c r="C181" s="21"/>
      <c r="D181" s="21"/>
      <c r="E181" s="14"/>
      <c r="F181" s="21"/>
      <c r="G181" s="21"/>
      <c r="H181" s="21"/>
      <c r="I181" s="21"/>
    </row>
    <row r="182" spans="1:9" ht="12.75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ht="12.75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2.75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ht="12.75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ht="12.75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ht="12.75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ht="12.75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ht="12.75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ht="12.75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ht="12.75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ht="12.75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ht="12.75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ht="12.75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ht="12.75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2.75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ht="12.75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2.75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ht="12.75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ht="12.75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ht="12.75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ht="12.75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ht="12.75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ht="12.75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ht="12.75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ht="12.75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ht="12.75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ht="12.75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ht="12.75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ht="12.75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ht="12.75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ht="12.75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ht="12.75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ht="12.75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ht="12.75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ht="12.75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ht="12.75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ht="12.75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ht="12.75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ht="12.75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ht="12.75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ht="12.75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ht="12.75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ht="12.75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ht="12.75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ht="12.75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ht="12.75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ht="12.75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ht="12.75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ht="12.75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ht="12.75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ht="12.75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12.75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ht="12.75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ht="12.75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ht="12.75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ht="12.75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ht="12.75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ht="12.75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 ht="12.75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ht="12.75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 ht="12.75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 ht="12.75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ht="12.75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ht="12.75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 ht="12.75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 ht="12.75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ht="12.75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 ht="12.75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 ht="12.75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ht="12.75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 ht="12.75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 ht="12.75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 ht="12.75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 ht="12.75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 ht="12.75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 ht="12.75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 ht="12.75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ht="12.75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ht="12.75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ht="12.75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 ht="12.75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ht="12.75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 ht="12.75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 ht="12.75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 ht="12.75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 ht="12.75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ht="12.75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ht="12.75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 ht="12.75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 ht="12.75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 ht="12.75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ht="12.75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 ht="12.75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ht="12.75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 ht="12.75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 ht="12.75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 ht="12.75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 ht="12.75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 ht="12.75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ht="12.75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ht="12.75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ht="12.75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ht="12.75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ht="12.75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ht="12.75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ht="12.75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ht="12.75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ht="12.75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12.75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2.75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2.75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2.75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2.75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2.75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2.75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2.75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2.75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2.75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2.75">
      <c r="A300" s="14"/>
      <c r="B300" s="14"/>
      <c r="C300" s="14"/>
      <c r="D300" s="14"/>
      <c r="F300" s="14"/>
      <c r="G300" s="14"/>
      <c r="H300" s="14"/>
      <c r="I300" s="14"/>
    </row>
    <row r="301" spans="1:9" ht="12.75">
      <c r="A301" s="14"/>
      <c r="B301" s="14"/>
      <c r="C301" s="14"/>
      <c r="D301" s="14"/>
      <c r="F301" s="14"/>
      <c r="G301" s="14"/>
      <c r="H301" s="14"/>
      <c r="I301" s="14"/>
    </row>
  </sheetData>
  <sheetProtection password="C6D1" sheet="1" objects="1" scenarios="1"/>
  <mergeCells count="53">
    <mergeCell ref="A54:D55"/>
    <mergeCell ref="A72:D73"/>
    <mergeCell ref="A39:D40"/>
    <mergeCell ref="A49:D49"/>
    <mergeCell ref="A53:D53"/>
    <mergeCell ref="A41:D41"/>
    <mergeCell ref="A48:D48"/>
    <mergeCell ref="A6:I6"/>
    <mergeCell ref="A7:I7"/>
    <mergeCell ref="F11:I11"/>
    <mergeCell ref="A11:D11"/>
    <mergeCell ref="A19:D20"/>
    <mergeCell ref="A31:D32"/>
    <mergeCell ref="A15:D15"/>
    <mergeCell ref="F15:I15"/>
    <mergeCell ref="F42:I42"/>
    <mergeCell ref="F16:I16"/>
    <mergeCell ref="F36:I36"/>
    <mergeCell ref="A50:D50"/>
    <mergeCell ref="A18:D18"/>
    <mergeCell ref="F34:I34"/>
    <mergeCell ref="F35:I35"/>
    <mergeCell ref="A37:D37"/>
    <mergeCell ref="A38:D38"/>
    <mergeCell ref="F43:I43"/>
    <mergeCell ref="F58:I58"/>
    <mergeCell ref="F63:I63"/>
    <mergeCell ref="A71:D71"/>
    <mergeCell ref="A78:D80"/>
    <mergeCell ref="F79:I79"/>
    <mergeCell ref="F80:I80"/>
    <mergeCell ref="F59:I59"/>
    <mergeCell ref="F64:I64"/>
    <mergeCell ref="A86:D86"/>
    <mergeCell ref="A87:D88"/>
    <mergeCell ref="F98:I98"/>
    <mergeCell ref="A100:D101"/>
    <mergeCell ref="F100:I101"/>
    <mergeCell ref="A98:D98"/>
    <mergeCell ref="A109:D109"/>
    <mergeCell ref="A110:D111"/>
    <mergeCell ref="F112:I113"/>
    <mergeCell ref="A123:D123"/>
    <mergeCell ref="A137:D137"/>
    <mergeCell ref="A138:D139"/>
    <mergeCell ref="F121:I121"/>
    <mergeCell ref="F137:I137"/>
    <mergeCell ref="F138:I139"/>
    <mergeCell ref="F123:I124"/>
    <mergeCell ref="A128:D128"/>
    <mergeCell ref="A124:D125"/>
    <mergeCell ref="A129:D129"/>
    <mergeCell ref="A130:D130"/>
  </mergeCells>
  <hyperlinks>
    <hyperlink ref="I4" r:id="rId1" display="http://autokraski.dn.ua"/>
  </hyperlinks>
  <printOptions/>
  <pageMargins left="0.84" right="0.49" top="0.45" bottom="0.42" header="0.4" footer="0.37"/>
  <pageSetup horizontalDpi="600" verticalDpi="600" orientation="portrait" paperSize="9" scale="56" r:id="rId3"/>
  <rowBreaks count="1" manualBreakCount="1">
    <brk id="9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2005-11-03T11:35:20Z</cp:lastPrinted>
  <dcterms:created xsi:type="dcterms:W3CDTF">1996-10-08T23:32:33Z</dcterms:created>
  <dcterms:modified xsi:type="dcterms:W3CDTF">2006-07-01T12:54:53Z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